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07\Cristobal\Administracion Edificios\Parque Colon\Reuniones\Informativa Diciembre 2020\"/>
    </mc:Choice>
  </mc:AlternateContent>
  <xr:revisionPtr revIDLastSave="0" documentId="13_ncr:1_{85510377-DC99-4C57-A779-63AA134DE05A}" xr6:coauthVersionLast="45" xr6:coauthVersionMax="45" xr10:uidLastSave="{00000000-0000-0000-0000-000000000000}"/>
  <bookViews>
    <workbookView xWindow="-120" yWindow="-120" windowWidth="20730" windowHeight="11160" firstSheet="3" activeTab="4" xr2:uid="{8E9359CC-2CD1-4314-80DD-2A32B0876D95}"/>
  </bookViews>
  <sheets>
    <sheet name="Analisis de GC" sheetId="1" r:id="rId1"/>
    <sheet name="Cuadratura de Fondos Resumida" sheetId="11" r:id="rId2"/>
    <sheet name="Detalles de Fondos" sheetId="7" r:id="rId3"/>
    <sheet name="Gráfico1" sheetId="3" r:id="rId4"/>
    <sheet name="Gráfico1 (3)" sheetId="5" r:id="rId5"/>
    <sheet name="Gráfico1 (2)" sheetId="4" r:id="rId6"/>
    <sheet name="Gráfico1 (4)" sheetId="6" r:id="rId7"/>
    <sheet name="Saldos" sheetId="9" r:id="rId8"/>
    <sheet name="Fondos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1" l="1"/>
  <c r="D10" i="11"/>
  <c r="E10" i="11"/>
  <c r="F10" i="11"/>
  <c r="G10" i="11"/>
  <c r="C10" i="11"/>
  <c r="D14" i="11"/>
  <c r="D15" i="11" s="1"/>
  <c r="E14" i="11"/>
  <c r="E15" i="11" s="1"/>
  <c r="F14" i="11"/>
  <c r="F15" i="11" s="1"/>
  <c r="G14" i="11"/>
  <c r="G15" i="11" s="1"/>
  <c r="C14" i="11"/>
  <c r="AX14" i="7"/>
  <c r="AW14" i="7"/>
  <c r="AV14" i="7"/>
  <c r="AU14" i="7"/>
  <c r="AT14" i="7"/>
  <c r="AS14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3" i="1"/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3" i="1"/>
  <c r="G20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3" i="1"/>
</calcChain>
</file>

<file path=xl/sharedStrings.xml><?xml version="1.0" encoding="utf-8"?>
<sst xmlns="http://schemas.openxmlformats.org/spreadsheetml/2006/main" count="53" uniqueCount="41">
  <si>
    <t>Administracion</t>
  </si>
  <si>
    <t>Mantencion</t>
  </si>
  <si>
    <t>Reparacion</t>
  </si>
  <si>
    <t>Uso y Consumo</t>
  </si>
  <si>
    <t>Gastos Extraordiarios</t>
  </si>
  <si>
    <t>Gas</t>
  </si>
  <si>
    <t>Fondo Indemnizacion</t>
  </si>
  <si>
    <t>Fondo Reserva</t>
  </si>
  <si>
    <t>Rec. Fondo Reserva</t>
  </si>
  <si>
    <t>Fondo Gas</t>
  </si>
  <si>
    <t>Gas 100%</t>
  </si>
  <si>
    <t>Ahorro 10%</t>
  </si>
  <si>
    <t>Ahorro 15%</t>
  </si>
  <si>
    <t>Ahorro 20%</t>
  </si>
  <si>
    <t>Fondo Reserva Cuenta Corriente</t>
  </si>
  <si>
    <t>Fondo Reserva en Inversiones</t>
  </si>
  <si>
    <t>Fondo Indemnización Laboral</t>
  </si>
  <si>
    <t>Fondo Lavandería</t>
  </si>
  <si>
    <t>Fondo Salón de Eventos</t>
  </si>
  <si>
    <t>Fondo Provisión de Gas</t>
  </si>
  <si>
    <t>FOxRecuperar</t>
  </si>
  <si>
    <t>Fondo Operacional</t>
  </si>
  <si>
    <t>Cartola</t>
  </si>
  <si>
    <t>Depósitos</t>
  </si>
  <si>
    <t>Diferencia</t>
  </si>
  <si>
    <t>Saldos</t>
  </si>
  <si>
    <t>Suma</t>
  </si>
  <si>
    <t>Reserva Minimo</t>
  </si>
  <si>
    <t>65.000.000</t>
  </si>
  <si>
    <t>1800 UF</t>
  </si>
  <si>
    <t>Total de Fondos</t>
  </si>
  <si>
    <t>Fondo Operacional x Recuperar</t>
  </si>
  <si>
    <t>Concepto</t>
  </si>
  <si>
    <t>dic/2016</t>
  </si>
  <si>
    <t>dic/2017</t>
  </si>
  <si>
    <t>dic/2018</t>
  </si>
  <si>
    <t>dic/2019</t>
  </si>
  <si>
    <t>nov/2020</t>
  </si>
  <si>
    <t>Total Contable</t>
  </si>
  <si>
    <t>Cuadratura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</si>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</sst>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mmm/yyyy"/>
    <numFmt numFmtId="165" formatCode="&quot;$&quot;#,##0"/>
    <numFmt numFmtId="169" formatCode="#,##0;[Red]#,##0"/>
    <numFmt numFmtId="170" formatCode="&quot;$&quot;#,##0;[Red]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theme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3" fontId="0" fillId="0" borderId="0" xfId="1" applyNumberFormat="1" applyFont="1"/>
    <xf numFmtId="169" fontId="0" fillId="0" borderId="0" xfId="1" applyNumberFormat="1" applyFont="1"/>
    <xf numFmtId="169" fontId="0" fillId="0" borderId="0" xfId="0" applyNumberFormat="1"/>
    <xf numFmtId="0" fontId="2" fillId="3" borderId="1" xfId="0" applyFont="1" applyFill="1" applyBorder="1"/>
    <xf numFmtId="0" fontId="0" fillId="0" borderId="1" xfId="0" applyBorder="1"/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170" fontId="0" fillId="0" borderId="1" xfId="0" applyNumberFormat="1" applyBorder="1"/>
    <xf numFmtId="170" fontId="3" fillId="0" borderId="1" xfId="0" applyNumberFormat="1" applyFont="1" applyBorder="1"/>
    <xf numFmtId="164" fontId="2" fillId="3" borderId="1" xfId="0" applyNumberFormat="1" applyFont="1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F8FC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styles" Target="styles.xml"/><Relationship Id="rId5" Type="http://schemas.openxmlformats.org/officeDocument/2006/relationships/chartsheet" Target="chartsheets/sheet2.xml"/><Relationship Id="rId10" Type="http://schemas.openxmlformats.org/officeDocument/2006/relationships/theme" Target="theme/theme1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Estructura Gasto</a:t>
            </a:r>
            <a:r>
              <a:rPr lang="es-US" baseline="0"/>
              <a:t> Común</a:t>
            </a:r>
            <a:endParaRPr lang="es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Administracion</c:v>
          </c:tx>
          <c:spPr>
            <a:solidFill>
              <a:schemeClr val="accent6">
                <a:lumMod val="50000"/>
              </a:schemeClr>
            </a:solidFill>
            <a:ln w="9525" cap="flat" cmpd="sng" algn="ctr">
              <a:noFill/>
              <a:round/>
            </a:ln>
            <a:effectLst/>
          </c:spPr>
          <c:cat>
            <c:numRef>
              <c:f>'Analisis de GC'!$A$3:$A$41</c:f>
              <c:numCache>
                <c:formatCode>mmm/yyyy</c:formatCode>
                <c:ptCount val="39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  <c:pt idx="17">
                  <c:v>43497</c:v>
                </c:pt>
                <c:pt idx="18">
                  <c:v>43525</c:v>
                </c:pt>
                <c:pt idx="19">
                  <c:v>43556</c:v>
                </c:pt>
                <c:pt idx="20">
                  <c:v>43586</c:v>
                </c:pt>
                <c:pt idx="21">
                  <c:v>43617</c:v>
                </c:pt>
                <c:pt idx="22">
                  <c:v>43647</c:v>
                </c:pt>
                <c:pt idx="23">
                  <c:v>43678</c:v>
                </c:pt>
                <c:pt idx="24">
                  <c:v>43709</c:v>
                </c:pt>
                <c:pt idx="25">
                  <c:v>43739</c:v>
                </c:pt>
                <c:pt idx="26">
                  <c:v>43770</c:v>
                </c:pt>
                <c:pt idx="27">
                  <c:v>43800</c:v>
                </c:pt>
                <c:pt idx="28">
                  <c:v>43831</c:v>
                </c:pt>
                <c:pt idx="29">
                  <c:v>43862</c:v>
                </c:pt>
                <c:pt idx="30">
                  <c:v>43891</c:v>
                </c:pt>
                <c:pt idx="31">
                  <c:v>43922</c:v>
                </c:pt>
                <c:pt idx="32">
                  <c:v>43952</c:v>
                </c:pt>
                <c:pt idx="33">
                  <c:v>43983</c:v>
                </c:pt>
                <c:pt idx="34">
                  <c:v>44013</c:v>
                </c:pt>
                <c:pt idx="35">
                  <c:v>44044</c:v>
                </c:pt>
                <c:pt idx="36">
                  <c:v>44075</c:v>
                </c:pt>
                <c:pt idx="37">
                  <c:v>44105</c:v>
                </c:pt>
                <c:pt idx="38">
                  <c:v>44136</c:v>
                </c:pt>
              </c:numCache>
            </c:numRef>
          </c:cat>
          <c:val>
            <c:numRef>
              <c:f>'Analisis de GC'!$B$3:$B$41</c:f>
              <c:numCache>
                <c:formatCode>"$"#,##0</c:formatCode>
                <c:ptCount val="39"/>
                <c:pt idx="0">
                  <c:v>8062519</c:v>
                </c:pt>
                <c:pt idx="1">
                  <c:v>6054106</c:v>
                </c:pt>
                <c:pt idx="2">
                  <c:v>5776192</c:v>
                </c:pt>
                <c:pt idx="3">
                  <c:v>7451001</c:v>
                </c:pt>
                <c:pt idx="4">
                  <c:v>6705192</c:v>
                </c:pt>
                <c:pt idx="5">
                  <c:v>6428266</c:v>
                </c:pt>
                <c:pt idx="6">
                  <c:v>6791205</c:v>
                </c:pt>
                <c:pt idx="7">
                  <c:v>6926936</c:v>
                </c:pt>
                <c:pt idx="8">
                  <c:v>7126393</c:v>
                </c:pt>
                <c:pt idx="9">
                  <c:v>6858918</c:v>
                </c:pt>
                <c:pt idx="10">
                  <c:v>7149892</c:v>
                </c:pt>
                <c:pt idx="11">
                  <c:v>6974711</c:v>
                </c:pt>
                <c:pt idx="12">
                  <c:v>8399562</c:v>
                </c:pt>
                <c:pt idx="13">
                  <c:v>6651619</c:v>
                </c:pt>
                <c:pt idx="14">
                  <c:v>6793703</c:v>
                </c:pt>
                <c:pt idx="15">
                  <c:v>8595415</c:v>
                </c:pt>
                <c:pt idx="16">
                  <c:v>6780958</c:v>
                </c:pt>
                <c:pt idx="17">
                  <c:v>6784822</c:v>
                </c:pt>
                <c:pt idx="18">
                  <c:v>7215947</c:v>
                </c:pt>
                <c:pt idx="19">
                  <c:v>6789817</c:v>
                </c:pt>
                <c:pt idx="20">
                  <c:v>8144467</c:v>
                </c:pt>
                <c:pt idx="21">
                  <c:v>7476860</c:v>
                </c:pt>
                <c:pt idx="22">
                  <c:v>7497935</c:v>
                </c:pt>
                <c:pt idx="23">
                  <c:v>6522676</c:v>
                </c:pt>
                <c:pt idx="24">
                  <c:v>8693942</c:v>
                </c:pt>
                <c:pt idx="25">
                  <c:v>7155567</c:v>
                </c:pt>
                <c:pt idx="26">
                  <c:v>7355762</c:v>
                </c:pt>
                <c:pt idx="27">
                  <c:v>8214517</c:v>
                </c:pt>
                <c:pt idx="28">
                  <c:v>7057577</c:v>
                </c:pt>
                <c:pt idx="29">
                  <c:v>6814224</c:v>
                </c:pt>
                <c:pt idx="30">
                  <c:v>5948892</c:v>
                </c:pt>
                <c:pt idx="31">
                  <c:v>7245544</c:v>
                </c:pt>
                <c:pt idx="32">
                  <c:v>7334711</c:v>
                </c:pt>
                <c:pt idx="33">
                  <c:v>6406031</c:v>
                </c:pt>
                <c:pt idx="34">
                  <c:v>7935527</c:v>
                </c:pt>
                <c:pt idx="35">
                  <c:v>7227642</c:v>
                </c:pt>
                <c:pt idx="36">
                  <c:v>8806810</c:v>
                </c:pt>
                <c:pt idx="37">
                  <c:v>8128745</c:v>
                </c:pt>
                <c:pt idx="38">
                  <c:v>7740755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0-491E-80E1-57350DEA054F}"/>
            </c:ext>
          </c:extLst>
        </c:ser>
        <c:ser>
          <c:idx val="1"/>
          <c:order val="1"/>
          <c:tx>
            <c:v>Mantencion</c:v>
          </c:tx>
          <c:spPr>
            <a:solidFill>
              <a:schemeClr val="accent2"/>
            </a:solidFill>
            <a:ln w="9525" cap="flat" cmpd="sng" algn="ctr">
              <a:noFill/>
              <a:round/>
            </a:ln>
            <a:effectLst/>
          </c:spPr>
          <c:cat>
            <c:numRef>
              <c:f>'Analisis de GC'!$A$3:$A$41</c:f>
              <c:numCache>
                <c:formatCode>mmm/yyyy</c:formatCode>
                <c:ptCount val="39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  <c:pt idx="17">
                  <c:v>43497</c:v>
                </c:pt>
                <c:pt idx="18">
                  <c:v>43525</c:v>
                </c:pt>
                <c:pt idx="19">
                  <c:v>43556</c:v>
                </c:pt>
                <c:pt idx="20">
                  <c:v>43586</c:v>
                </c:pt>
                <c:pt idx="21">
                  <c:v>43617</c:v>
                </c:pt>
                <c:pt idx="22">
                  <c:v>43647</c:v>
                </c:pt>
                <c:pt idx="23">
                  <c:v>43678</c:v>
                </c:pt>
                <c:pt idx="24">
                  <c:v>43709</c:v>
                </c:pt>
                <c:pt idx="25">
                  <c:v>43739</c:v>
                </c:pt>
                <c:pt idx="26">
                  <c:v>43770</c:v>
                </c:pt>
                <c:pt idx="27">
                  <c:v>43800</c:v>
                </c:pt>
                <c:pt idx="28">
                  <c:v>43831</c:v>
                </c:pt>
                <c:pt idx="29">
                  <c:v>43862</c:v>
                </c:pt>
                <c:pt idx="30">
                  <c:v>43891</c:v>
                </c:pt>
                <c:pt idx="31">
                  <c:v>43922</c:v>
                </c:pt>
                <c:pt idx="32">
                  <c:v>43952</c:v>
                </c:pt>
                <c:pt idx="33">
                  <c:v>43983</c:v>
                </c:pt>
                <c:pt idx="34">
                  <c:v>44013</c:v>
                </c:pt>
                <c:pt idx="35">
                  <c:v>44044</c:v>
                </c:pt>
                <c:pt idx="36">
                  <c:v>44075</c:v>
                </c:pt>
                <c:pt idx="37">
                  <c:v>44105</c:v>
                </c:pt>
                <c:pt idx="38">
                  <c:v>44136</c:v>
                </c:pt>
              </c:numCache>
            </c:numRef>
          </c:cat>
          <c:val>
            <c:numRef>
              <c:f>'Analisis de GC'!$C$3:$C$41</c:f>
              <c:numCache>
                <c:formatCode>"$"#,##0</c:formatCode>
                <c:ptCount val="39"/>
                <c:pt idx="0">
                  <c:v>3965250</c:v>
                </c:pt>
                <c:pt idx="1">
                  <c:v>3923600</c:v>
                </c:pt>
                <c:pt idx="2">
                  <c:v>4194145</c:v>
                </c:pt>
                <c:pt idx="3">
                  <c:v>4359035</c:v>
                </c:pt>
                <c:pt idx="4">
                  <c:v>4046676</c:v>
                </c:pt>
                <c:pt idx="5">
                  <c:v>3795230</c:v>
                </c:pt>
                <c:pt idx="6">
                  <c:v>3795230</c:v>
                </c:pt>
                <c:pt idx="7">
                  <c:v>3878530</c:v>
                </c:pt>
                <c:pt idx="8">
                  <c:v>3795230</c:v>
                </c:pt>
                <c:pt idx="9">
                  <c:v>4116530</c:v>
                </c:pt>
                <c:pt idx="10">
                  <c:v>3795230</c:v>
                </c:pt>
                <c:pt idx="11">
                  <c:v>4208531</c:v>
                </c:pt>
                <c:pt idx="12">
                  <c:v>3845945</c:v>
                </c:pt>
                <c:pt idx="13">
                  <c:v>3845945</c:v>
                </c:pt>
                <c:pt idx="14">
                  <c:v>3744795</c:v>
                </c:pt>
                <c:pt idx="15">
                  <c:v>3771078</c:v>
                </c:pt>
                <c:pt idx="16">
                  <c:v>4081565</c:v>
                </c:pt>
                <c:pt idx="17">
                  <c:v>4430109</c:v>
                </c:pt>
                <c:pt idx="18">
                  <c:v>4168309</c:v>
                </c:pt>
                <c:pt idx="19">
                  <c:v>4001597</c:v>
                </c:pt>
                <c:pt idx="20">
                  <c:v>4183895</c:v>
                </c:pt>
                <c:pt idx="21">
                  <c:v>3541295</c:v>
                </c:pt>
                <c:pt idx="22">
                  <c:v>3742095</c:v>
                </c:pt>
                <c:pt idx="23">
                  <c:v>3922095</c:v>
                </c:pt>
                <c:pt idx="24">
                  <c:v>3922095</c:v>
                </c:pt>
                <c:pt idx="25">
                  <c:v>4102095</c:v>
                </c:pt>
                <c:pt idx="26">
                  <c:v>4112691</c:v>
                </c:pt>
                <c:pt idx="27">
                  <c:v>4089391</c:v>
                </c:pt>
                <c:pt idx="28">
                  <c:v>4308746</c:v>
                </c:pt>
                <c:pt idx="29">
                  <c:v>4198582</c:v>
                </c:pt>
                <c:pt idx="30">
                  <c:v>4203276</c:v>
                </c:pt>
                <c:pt idx="31">
                  <c:v>3718562</c:v>
                </c:pt>
                <c:pt idx="32">
                  <c:v>3827033</c:v>
                </c:pt>
                <c:pt idx="33">
                  <c:v>3541629</c:v>
                </c:pt>
                <c:pt idx="34">
                  <c:v>3541344</c:v>
                </c:pt>
                <c:pt idx="35">
                  <c:v>3540929</c:v>
                </c:pt>
                <c:pt idx="36">
                  <c:v>3566768</c:v>
                </c:pt>
                <c:pt idx="37">
                  <c:v>3932366</c:v>
                </c:pt>
                <c:pt idx="38">
                  <c:v>4167899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0-491E-80E1-57350DEA054F}"/>
            </c:ext>
          </c:extLst>
        </c:ser>
        <c:ser>
          <c:idx val="2"/>
          <c:order val="2"/>
          <c:tx>
            <c:v>Reparacion</c:v>
          </c:tx>
          <c:spPr>
            <a:solidFill>
              <a:srgbClr val="F8FC68"/>
            </a:solidFill>
            <a:ln w="9525" cap="flat" cmpd="sng" algn="ctr">
              <a:noFill/>
              <a:round/>
            </a:ln>
            <a:effectLst/>
          </c:spPr>
          <c:cat>
            <c:numRef>
              <c:f>'Analisis de GC'!$A$3:$A$41</c:f>
              <c:numCache>
                <c:formatCode>mmm/yyyy</c:formatCode>
                <c:ptCount val="39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  <c:pt idx="17">
                  <c:v>43497</c:v>
                </c:pt>
                <c:pt idx="18">
                  <c:v>43525</c:v>
                </c:pt>
                <c:pt idx="19">
                  <c:v>43556</c:v>
                </c:pt>
                <c:pt idx="20">
                  <c:v>43586</c:v>
                </c:pt>
                <c:pt idx="21">
                  <c:v>43617</c:v>
                </c:pt>
                <c:pt idx="22">
                  <c:v>43647</c:v>
                </c:pt>
                <c:pt idx="23">
                  <c:v>43678</c:v>
                </c:pt>
                <c:pt idx="24">
                  <c:v>43709</c:v>
                </c:pt>
                <c:pt idx="25">
                  <c:v>43739</c:v>
                </c:pt>
                <c:pt idx="26">
                  <c:v>43770</c:v>
                </c:pt>
                <c:pt idx="27">
                  <c:v>43800</c:v>
                </c:pt>
                <c:pt idx="28">
                  <c:v>43831</c:v>
                </c:pt>
                <c:pt idx="29">
                  <c:v>43862</c:v>
                </c:pt>
                <c:pt idx="30">
                  <c:v>43891</c:v>
                </c:pt>
                <c:pt idx="31">
                  <c:v>43922</c:v>
                </c:pt>
                <c:pt idx="32">
                  <c:v>43952</c:v>
                </c:pt>
                <c:pt idx="33">
                  <c:v>43983</c:v>
                </c:pt>
                <c:pt idx="34">
                  <c:v>44013</c:v>
                </c:pt>
                <c:pt idx="35">
                  <c:v>44044</c:v>
                </c:pt>
                <c:pt idx="36">
                  <c:v>44075</c:v>
                </c:pt>
                <c:pt idx="37">
                  <c:v>44105</c:v>
                </c:pt>
                <c:pt idx="38">
                  <c:v>44136</c:v>
                </c:pt>
              </c:numCache>
            </c:numRef>
          </c:cat>
          <c:val>
            <c:numRef>
              <c:f>'Analisis de GC'!$D$3:$D$41</c:f>
              <c:numCache>
                <c:formatCode>"$"#,##0</c:formatCode>
                <c:ptCount val="39"/>
                <c:pt idx="0">
                  <c:v>622631</c:v>
                </c:pt>
                <c:pt idx="1">
                  <c:v>1509114</c:v>
                </c:pt>
                <c:pt idx="2">
                  <c:v>978329</c:v>
                </c:pt>
                <c:pt idx="3">
                  <c:v>762972</c:v>
                </c:pt>
                <c:pt idx="4">
                  <c:v>643542</c:v>
                </c:pt>
                <c:pt idx="5">
                  <c:v>542808</c:v>
                </c:pt>
                <c:pt idx="6">
                  <c:v>922728</c:v>
                </c:pt>
                <c:pt idx="7">
                  <c:v>1571529</c:v>
                </c:pt>
                <c:pt idx="8">
                  <c:v>628334</c:v>
                </c:pt>
                <c:pt idx="9">
                  <c:v>645507</c:v>
                </c:pt>
                <c:pt idx="10">
                  <c:v>1120</c:v>
                </c:pt>
                <c:pt idx="11">
                  <c:v>472121</c:v>
                </c:pt>
                <c:pt idx="12">
                  <c:v>207003</c:v>
                </c:pt>
                <c:pt idx="13">
                  <c:v>792010</c:v>
                </c:pt>
                <c:pt idx="14">
                  <c:v>1747669</c:v>
                </c:pt>
                <c:pt idx="15">
                  <c:v>470051</c:v>
                </c:pt>
                <c:pt idx="16">
                  <c:v>1411909</c:v>
                </c:pt>
                <c:pt idx="17">
                  <c:v>1227260</c:v>
                </c:pt>
                <c:pt idx="18">
                  <c:v>1117642</c:v>
                </c:pt>
                <c:pt idx="19">
                  <c:v>452106</c:v>
                </c:pt>
                <c:pt idx="20">
                  <c:v>663477</c:v>
                </c:pt>
                <c:pt idx="21">
                  <c:v>783893</c:v>
                </c:pt>
                <c:pt idx="22">
                  <c:v>846798</c:v>
                </c:pt>
                <c:pt idx="23">
                  <c:v>1002656</c:v>
                </c:pt>
                <c:pt idx="24">
                  <c:v>1140089</c:v>
                </c:pt>
                <c:pt idx="25">
                  <c:v>1688305</c:v>
                </c:pt>
                <c:pt idx="26">
                  <c:v>1499340</c:v>
                </c:pt>
                <c:pt idx="27">
                  <c:v>1256428</c:v>
                </c:pt>
                <c:pt idx="28">
                  <c:v>1809444</c:v>
                </c:pt>
                <c:pt idx="29">
                  <c:v>1075740</c:v>
                </c:pt>
                <c:pt idx="30">
                  <c:v>1665714</c:v>
                </c:pt>
                <c:pt idx="31">
                  <c:v>1073239</c:v>
                </c:pt>
                <c:pt idx="32">
                  <c:v>904813</c:v>
                </c:pt>
                <c:pt idx="33">
                  <c:v>377490</c:v>
                </c:pt>
                <c:pt idx="34">
                  <c:v>490714</c:v>
                </c:pt>
                <c:pt idx="35">
                  <c:v>1361778</c:v>
                </c:pt>
                <c:pt idx="36">
                  <c:v>1471223</c:v>
                </c:pt>
                <c:pt idx="37">
                  <c:v>1319195</c:v>
                </c:pt>
                <c:pt idx="38">
                  <c:v>1126564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00-491E-80E1-57350DEA054F}"/>
            </c:ext>
          </c:extLst>
        </c:ser>
        <c:ser>
          <c:idx val="3"/>
          <c:order val="3"/>
          <c:tx>
            <c:v>Uso y Consumo</c:v>
          </c:tx>
          <c:spPr>
            <a:solidFill>
              <a:schemeClr val="accent5"/>
            </a:solidFill>
            <a:ln w="9525" cap="flat" cmpd="sng" algn="ctr">
              <a:noFill/>
              <a:round/>
            </a:ln>
            <a:effectLst/>
          </c:spPr>
          <c:cat>
            <c:numRef>
              <c:f>'Analisis de GC'!$A$3:$A$41</c:f>
              <c:numCache>
                <c:formatCode>mmm/yyyy</c:formatCode>
                <c:ptCount val="39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  <c:pt idx="17">
                  <c:v>43497</c:v>
                </c:pt>
                <c:pt idx="18">
                  <c:v>43525</c:v>
                </c:pt>
                <c:pt idx="19">
                  <c:v>43556</c:v>
                </c:pt>
                <c:pt idx="20">
                  <c:v>43586</c:v>
                </c:pt>
                <c:pt idx="21">
                  <c:v>43617</c:v>
                </c:pt>
                <c:pt idx="22">
                  <c:v>43647</c:v>
                </c:pt>
                <c:pt idx="23">
                  <c:v>43678</c:v>
                </c:pt>
                <c:pt idx="24">
                  <c:v>43709</c:v>
                </c:pt>
                <c:pt idx="25">
                  <c:v>43739</c:v>
                </c:pt>
                <c:pt idx="26">
                  <c:v>43770</c:v>
                </c:pt>
                <c:pt idx="27">
                  <c:v>43800</c:v>
                </c:pt>
                <c:pt idx="28">
                  <c:v>43831</c:v>
                </c:pt>
                <c:pt idx="29">
                  <c:v>43862</c:v>
                </c:pt>
                <c:pt idx="30">
                  <c:v>43891</c:v>
                </c:pt>
                <c:pt idx="31">
                  <c:v>43922</c:v>
                </c:pt>
                <c:pt idx="32">
                  <c:v>43952</c:v>
                </c:pt>
                <c:pt idx="33">
                  <c:v>43983</c:v>
                </c:pt>
                <c:pt idx="34">
                  <c:v>44013</c:v>
                </c:pt>
                <c:pt idx="35">
                  <c:v>44044</c:v>
                </c:pt>
                <c:pt idx="36">
                  <c:v>44075</c:v>
                </c:pt>
                <c:pt idx="37">
                  <c:v>44105</c:v>
                </c:pt>
                <c:pt idx="38">
                  <c:v>44136</c:v>
                </c:pt>
              </c:numCache>
            </c:numRef>
          </c:cat>
          <c:val>
            <c:numRef>
              <c:f>'Analisis de GC'!$G$3:$G$41</c:f>
              <c:numCache>
                <c:formatCode>"$"#,##0</c:formatCode>
                <c:ptCount val="39"/>
                <c:pt idx="0">
                  <c:v>3589202</c:v>
                </c:pt>
                <c:pt idx="1">
                  <c:v>3388682</c:v>
                </c:pt>
                <c:pt idx="2">
                  <c:v>3526780</c:v>
                </c:pt>
                <c:pt idx="3">
                  <c:v>3578350</c:v>
                </c:pt>
                <c:pt idx="4">
                  <c:v>3402970</c:v>
                </c:pt>
                <c:pt idx="5">
                  <c:v>3318171</c:v>
                </c:pt>
                <c:pt idx="6">
                  <c:v>3292938</c:v>
                </c:pt>
                <c:pt idx="7">
                  <c:v>3152659</c:v>
                </c:pt>
                <c:pt idx="8">
                  <c:v>3502870</c:v>
                </c:pt>
                <c:pt idx="9">
                  <c:v>3033369</c:v>
                </c:pt>
                <c:pt idx="10">
                  <c:v>3243995</c:v>
                </c:pt>
                <c:pt idx="11">
                  <c:v>3004857</c:v>
                </c:pt>
                <c:pt idx="12">
                  <c:v>3138193</c:v>
                </c:pt>
                <c:pt idx="13">
                  <c:v>2762039</c:v>
                </c:pt>
                <c:pt idx="14">
                  <c:v>2810741</c:v>
                </c:pt>
                <c:pt idx="15">
                  <c:v>3064117</c:v>
                </c:pt>
                <c:pt idx="16">
                  <c:v>3147616</c:v>
                </c:pt>
                <c:pt idx="17">
                  <c:v>3152887</c:v>
                </c:pt>
                <c:pt idx="18">
                  <c:v>3125121</c:v>
                </c:pt>
                <c:pt idx="19">
                  <c:v>3197624</c:v>
                </c:pt>
                <c:pt idx="20">
                  <c:v>3387909</c:v>
                </c:pt>
                <c:pt idx="21">
                  <c:v>3244864</c:v>
                </c:pt>
                <c:pt idx="22">
                  <c:v>3122330</c:v>
                </c:pt>
                <c:pt idx="23">
                  <c:v>3329425</c:v>
                </c:pt>
                <c:pt idx="24">
                  <c:v>3153372</c:v>
                </c:pt>
                <c:pt idx="25">
                  <c:v>3326725</c:v>
                </c:pt>
                <c:pt idx="26">
                  <c:v>3117304</c:v>
                </c:pt>
                <c:pt idx="27">
                  <c:v>3059908</c:v>
                </c:pt>
                <c:pt idx="28">
                  <c:v>3047480</c:v>
                </c:pt>
                <c:pt idx="29">
                  <c:v>3281467</c:v>
                </c:pt>
                <c:pt idx="30">
                  <c:v>3002651</c:v>
                </c:pt>
                <c:pt idx="31">
                  <c:v>3161121</c:v>
                </c:pt>
                <c:pt idx="32">
                  <c:v>3477017</c:v>
                </c:pt>
                <c:pt idx="33">
                  <c:v>3244444</c:v>
                </c:pt>
                <c:pt idx="34">
                  <c:v>2798904</c:v>
                </c:pt>
                <c:pt idx="35">
                  <c:v>3018646</c:v>
                </c:pt>
                <c:pt idx="36">
                  <c:v>3117524</c:v>
                </c:pt>
                <c:pt idx="37">
                  <c:v>2043708</c:v>
                </c:pt>
                <c:pt idx="38">
                  <c:v>2886172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00-491E-80E1-57350DEA054F}"/>
            </c:ext>
          </c:extLst>
        </c:ser>
        <c:ser>
          <c:idx val="4"/>
          <c:order val="4"/>
          <c:tx>
            <c:v>Gas (60%)</c:v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noFill/>
              <a:round/>
            </a:ln>
            <a:effectLst/>
          </c:spPr>
          <c:cat>
            <c:numRef>
              <c:f>'Analisis de GC'!$A$3:$A$41</c:f>
              <c:numCache>
                <c:formatCode>mmm/yyyy</c:formatCode>
                <c:ptCount val="39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  <c:pt idx="17">
                  <c:v>43497</c:v>
                </c:pt>
                <c:pt idx="18">
                  <c:v>43525</c:v>
                </c:pt>
                <c:pt idx="19">
                  <c:v>43556</c:v>
                </c:pt>
                <c:pt idx="20">
                  <c:v>43586</c:v>
                </c:pt>
                <c:pt idx="21">
                  <c:v>43617</c:v>
                </c:pt>
                <c:pt idx="22">
                  <c:v>43647</c:v>
                </c:pt>
                <c:pt idx="23">
                  <c:v>43678</c:v>
                </c:pt>
                <c:pt idx="24">
                  <c:v>43709</c:v>
                </c:pt>
                <c:pt idx="25">
                  <c:v>43739</c:v>
                </c:pt>
                <c:pt idx="26">
                  <c:v>43770</c:v>
                </c:pt>
                <c:pt idx="27">
                  <c:v>43800</c:v>
                </c:pt>
                <c:pt idx="28">
                  <c:v>43831</c:v>
                </c:pt>
                <c:pt idx="29">
                  <c:v>43862</c:v>
                </c:pt>
                <c:pt idx="30">
                  <c:v>43891</c:v>
                </c:pt>
                <c:pt idx="31">
                  <c:v>43922</c:v>
                </c:pt>
                <c:pt idx="32">
                  <c:v>43952</c:v>
                </c:pt>
                <c:pt idx="33">
                  <c:v>43983</c:v>
                </c:pt>
                <c:pt idx="34">
                  <c:v>44013</c:v>
                </c:pt>
                <c:pt idx="35">
                  <c:v>44044</c:v>
                </c:pt>
                <c:pt idx="36">
                  <c:v>44075</c:v>
                </c:pt>
                <c:pt idx="37">
                  <c:v>44105</c:v>
                </c:pt>
                <c:pt idx="38">
                  <c:v>44136</c:v>
                </c:pt>
              </c:numCache>
            </c:numRef>
          </c:cat>
          <c:val>
            <c:numRef>
              <c:f>'Analisis de GC'!$F$3:$F$41</c:f>
              <c:numCache>
                <c:formatCode>"$"#,##0</c:formatCode>
                <c:ptCount val="39"/>
                <c:pt idx="0">
                  <c:v>6477636</c:v>
                </c:pt>
                <c:pt idx="1">
                  <c:v>3592478</c:v>
                </c:pt>
                <c:pt idx="2">
                  <c:v>3582012</c:v>
                </c:pt>
                <c:pt idx="3">
                  <c:v>2809665</c:v>
                </c:pt>
                <c:pt idx="4">
                  <c:v>3121976</c:v>
                </c:pt>
                <c:pt idx="5">
                  <c:v>2574618</c:v>
                </c:pt>
                <c:pt idx="6">
                  <c:v>3087718</c:v>
                </c:pt>
                <c:pt idx="7">
                  <c:v>3339670</c:v>
                </c:pt>
                <c:pt idx="8">
                  <c:v>5033670</c:v>
                </c:pt>
                <c:pt idx="9">
                  <c:v>8765727</c:v>
                </c:pt>
                <c:pt idx="10">
                  <c:v>10222479</c:v>
                </c:pt>
                <c:pt idx="11">
                  <c:v>7821400</c:v>
                </c:pt>
                <c:pt idx="12">
                  <c:v>6718597</c:v>
                </c:pt>
                <c:pt idx="13">
                  <c:v>3980723</c:v>
                </c:pt>
                <c:pt idx="14">
                  <c:v>3579323</c:v>
                </c:pt>
                <c:pt idx="15">
                  <c:v>3548300</c:v>
                </c:pt>
                <c:pt idx="16">
                  <c:v>2809456</c:v>
                </c:pt>
                <c:pt idx="17">
                  <c:v>2512426</c:v>
                </c:pt>
                <c:pt idx="18">
                  <c:v>3213587</c:v>
                </c:pt>
                <c:pt idx="19">
                  <c:v>3835675</c:v>
                </c:pt>
                <c:pt idx="20">
                  <c:v>5357389</c:v>
                </c:pt>
                <c:pt idx="21">
                  <c:v>7960195</c:v>
                </c:pt>
                <c:pt idx="22">
                  <c:v>9582869</c:v>
                </c:pt>
                <c:pt idx="23">
                  <c:v>8997468</c:v>
                </c:pt>
                <c:pt idx="24">
                  <c:v>6455884</c:v>
                </c:pt>
                <c:pt idx="25">
                  <c:v>6847800</c:v>
                </c:pt>
                <c:pt idx="26">
                  <c:v>4588423</c:v>
                </c:pt>
                <c:pt idx="27">
                  <c:v>3303877</c:v>
                </c:pt>
                <c:pt idx="28">
                  <c:v>2862429</c:v>
                </c:pt>
                <c:pt idx="29">
                  <c:v>4819544</c:v>
                </c:pt>
                <c:pt idx="30">
                  <c:v>2862784</c:v>
                </c:pt>
                <c:pt idx="31">
                  <c:v>4187977</c:v>
                </c:pt>
                <c:pt idx="32">
                  <c:v>3771581</c:v>
                </c:pt>
                <c:pt idx="33">
                  <c:v>8519454</c:v>
                </c:pt>
                <c:pt idx="34">
                  <c:v>11306301</c:v>
                </c:pt>
                <c:pt idx="35">
                  <c:v>11033684</c:v>
                </c:pt>
                <c:pt idx="36">
                  <c:v>8595736</c:v>
                </c:pt>
                <c:pt idx="37">
                  <c:v>4957750</c:v>
                </c:pt>
                <c:pt idx="38">
                  <c:v>4331691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00-491E-80E1-57350DEA0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6992623"/>
        <c:axId val="1221917631"/>
      </c:areaChart>
      <c:dateAx>
        <c:axId val="1226992623"/>
        <c:scaling>
          <c:orientation val="minMax"/>
        </c:scaling>
        <c:delete val="0"/>
        <c:axPos val="b"/>
        <c:numFmt formatCode="mmm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221917631"/>
        <c:crosses val="autoZero"/>
        <c:auto val="1"/>
        <c:lblOffset val="100"/>
        <c:baseTimeUnit val="months"/>
      </c:dateAx>
      <c:valAx>
        <c:axId val="1221917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226992623"/>
        <c:crosses val="autoZero"/>
        <c:crossBetween val="midCat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Gasto</a:t>
            </a:r>
            <a:r>
              <a:rPr lang="es-US" baseline="0"/>
              <a:t> Común Con Provisión de Gas</a:t>
            </a:r>
            <a:endParaRPr lang="es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Administracion</c:v>
          </c:tx>
          <c:spPr>
            <a:solidFill>
              <a:schemeClr val="accent6">
                <a:lumMod val="50000"/>
              </a:schemeClr>
            </a:solidFill>
            <a:ln w="9525" cap="flat" cmpd="sng" algn="ctr">
              <a:noFill/>
              <a:round/>
            </a:ln>
            <a:effectLst/>
          </c:spPr>
          <c:cat>
            <c:numRef>
              <c:f>'Analisis de GC'!$A$3:$A$41</c:f>
              <c:numCache>
                <c:formatCode>mmm/yyyy</c:formatCode>
                <c:ptCount val="39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  <c:pt idx="17">
                  <c:v>43497</c:v>
                </c:pt>
                <c:pt idx="18">
                  <c:v>43525</c:v>
                </c:pt>
                <c:pt idx="19">
                  <c:v>43556</c:v>
                </c:pt>
                <c:pt idx="20">
                  <c:v>43586</c:v>
                </c:pt>
                <c:pt idx="21">
                  <c:v>43617</c:v>
                </c:pt>
                <c:pt idx="22">
                  <c:v>43647</c:v>
                </c:pt>
                <c:pt idx="23">
                  <c:v>43678</c:v>
                </c:pt>
                <c:pt idx="24">
                  <c:v>43709</c:v>
                </c:pt>
                <c:pt idx="25">
                  <c:v>43739</c:v>
                </c:pt>
                <c:pt idx="26">
                  <c:v>43770</c:v>
                </c:pt>
                <c:pt idx="27">
                  <c:v>43800</c:v>
                </c:pt>
                <c:pt idx="28">
                  <c:v>43831</c:v>
                </c:pt>
                <c:pt idx="29">
                  <c:v>43862</c:v>
                </c:pt>
                <c:pt idx="30">
                  <c:v>43891</c:v>
                </c:pt>
                <c:pt idx="31">
                  <c:v>43922</c:v>
                </c:pt>
                <c:pt idx="32">
                  <c:v>43952</c:v>
                </c:pt>
                <c:pt idx="33">
                  <c:v>43983</c:v>
                </c:pt>
                <c:pt idx="34">
                  <c:v>44013</c:v>
                </c:pt>
                <c:pt idx="35">
                  <c:v>44044</c:v>
                </c:pt>
                <c:pt idx="36">
                  <c:v>44075</c:v>
                </c:pt>
                <c:pt idx="37">
                  <c:v>44105</c:v>
                </c:pt>
                <c:pt idx="38">
                  <c:v>44136</c:v>
                </c:pt>
              </c:numCache>
            </c:numRef>
          </c:cat>
          <c:val>
            <c:numRef>
              <c:f>'Analisis de GC'!$B$3:$B$41</c:f>
              <c:numCache>
                <c:formatCode>"$"#,##0</c:formatCode>
                <c:ptCount val="39"/>
                <c:pt idx="0">
                  <c:v>8062519</c:v>
                </c:pt>
                <c:pt idx="1">
                  <c:v>6054106</c:v>
                </c:pt>
                <c:pt idx="2">
                  <c:v>5776192</c:v>
                </c:pt>
                <c:pt idx="3">
                  <c:v>7451001</c:v>
                </c:pt>
                <c:pt idx="4">
                  <c:v>6705192</c:v>
                </c:pt>
                <c:pt idx="5">
                  <c:v>6428266</c:v>
                </c:pt>
                <c:pt idx="6">
                  <c:v>6791205</c:v>
                </c:pt>
                <c:pt idx="7">
                  <c:v>6926936</c:v>
                </c:pt>
                <c:pt idx="8">
                  <c:v>7126393</c:v>
                </c:pt>
                <c:pt idx="9">
                  <c:v>6858918</c:v>
                </c:pt>
                <c:pt idx="10">
                  <c:v>7149892</c:v>
                </c:pt>
                <c:pt idx="11">
                  <c:v>6974711</c:v>
                </c:pt>
                <c:pt idx="12">
                  <c:v>8399562</c:v>
                </c:pt>
                <c:pt idx="13">
                  <c:v>6651619</c:v>
                </c:pt>
                <c:pt idx="14">
                  <c:v>6793703</c:v>
                </c:pt>
                <c:pt idx="15">
                  <c:v>8595415</c:v>
                </c:pt>
                <c:pt idx="16">
                  <c:v>6780958</c:v>
                </c:pt>
                <c:pt idx="17">
                  <c:v>6784822</c:v>
                </c:pt>
                <c:pt idx="18">
                  <c:v>7215947</c:v>
                </c:pt>
                <c:pt idx="19">
                  <c:v>6789817</c:v>
                </c:pt>
                <c:pt idx="20">
                  <c:v>8144467</c:v>
                </c:pt>
                <c:pt idx="21">
                  <c:v>7476860</c:v>
                </c:pt>
                <c:pt idx="22">
                  <c:v>7497935</c:v>
                </c:pt>
                <c:pt idx="23">
                  <c:v>6522676</c:v>
                </c:pt>
                <c:pt idx="24">
                  <c:v>8693942</c:v>
                </c:pt>
                <c:pt idx="25">
                  <c:v>7155567</c:v>
                </c:pt>
                <c:pt idx="26">
                  <c:v>7355762</c:v>
                </c:pt>
                <c:pt idx="27">
                  <c:v>8214517</c:v>
                </c:pt>
                <c:pt idx="28">
                  <c:v>7057577</c:v>
                </c:pt>
                <c:pt idx="29">
                  <c:v>6814224</c:v>
                </c:pt>
                <c:pt idx="30">
                  <c:v>5948892</c:v>
                </c:pt>
                <c:pt idx="31">
                  <c:v>7245544</c:v>
                </c:pt>
                <c:pt idx="32">
                  <c:v>7334711</c:v>
                </c:pt>
                <c:pt idx="33">
                  <c:v>6406031</c:v>
                </c:pt>
                <c:pt idx="34">
                  <c:v>7935527</c:v>
                </c:pt>
                <c:pt idx="35">
                  <c:v>7227642</c:v>
                </c:pt>
                <c:pt idx="36">
                  <c:v>8806810</c:v>
                </c:pt>
                <c:pt idx="37">
                  <c:v>8128745</c:v>
                </c:pt>
                <c:pt idx="38">
                  <c:v>7740755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5-451A-B0D6-A65B2D4FB945}"/>
            </c:ext>
          </c:extLst>
        </c:ser>
        <c:ser>
          <c:idx val="1"/>
          <c:order val="1"/>
          <c:tx>
            <c:v>Mantencion</c:v>
          </c:tx>
          <c:spPr>
            <a:solidFill>
              <a:schemeClr val="accent2"/>
            </a:solidFill>
            <a:ln w="9525" cap="flat" cmpd="sng" algn="ctr">
              <a:noFill/>
              <a:round/>
            </a:ln>
            <a:effectLst/>
          </c:spPr>
          <c:cat>
            <c:numRef>
              <c:f>'Analisis de GC'!$A$3:$A$41</c:f>
              <c:numCache>
                <c:formatCode>mmm/yyyy</c:formatCode>
                <c:ptCount val="39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  <c:pt idx="17">
                  <c:v>43497</c:v>
                </c:pt>
                <c:pt idx="18">
                  <c:v>43525</c:v>
                </c:pt>
                <c:pt idx="19">
                  <c:v>43556</c:v>
                </c:pt>
                <c:pt idx="20">
                  <c:v>43586</c:v>
                </c:pt>
                <c:pt idx="21">
                  <c:v>43617</c:v>
                </c:pt>
                <c:pt idx="22">
                  <c:v>43647</c:v>
                </c:pt>
                <c:pt idx="23">
                  <c:v>43678</c:v>
                </c:pt>
                <c:pt idx="24">
                  <c:v>43709</c:v>
                </c:pt>
                <c:pt idx="25">
                  <c:v>43739</c:v>
                </c:pt>
                <c:pt idx="26">
                  <c:v>43770</c:v>
                </c:pt>
                <c:pt idx="27">
                  <c:v>43800</c:v>
                </c:pt>
                <c:pt idx="28">
                  <c:v>43831</c:v>
                </c:pt>
                <c:pt idx="29">
                  <c:v>43862</c:v>
                </c:pt>
                <c:pt idx="30">
                  <c:v>43891</c:v>
                </c:pt>
                <c:pt idx="31">
                  <c:v>43922</c:v>
                </c:pt>
                <c:pt idx="32">
                  <c:v>43952</c:v>
                </c:pt>
                <c:pt idx="33">
                  <c:v>43983</c:v>
                </c:pt>
                <c:pt idx="34">
                  <c:v>44013</c:v>
                </c:pt>
                <c:pt idx="35">
                  <c:v>44044</c:v>
                </c:pt>
                <c:pt idx="36">
                  <c:v>44075</c:v>
                </c:pt>
                <c:pt idx="37">
                  <c:v>44105</c:v>
                </c:pt>
                <c:pt idx="38">
                  <c:v>44136</c:v>
                </c:pt>
              </c:numCache>
            </c:numRef>
          </c:cat>
          <c:val>
            <c:numRef>
              <c:f>'Analisis de GC'!$C$3:$C$41</c:f>
              <c:numCache>
                <c:formatCode>"$"#,##0</c:formatCode>
                <c:ptCount val="39"/>
                <c:pt idx="0">
                  <c:v>3965250</c:v>
                </c:pt>
                <c:pt idx="1">
                  <c:v>3923600</c:v>
                </c:pt>
                <c:pt idx="2">
                  <c:v>4194145</c:v>
                </c:pt>
                <c:pt idx="3">
                  <c:v>4359035</c:v>
                </c:pt>
                <c:pt idx="4">
                  <c:v>4046676</c:v>
                </c:pt>
                <c:pt idx="5">
                  <c:v>3795230</c:v>
                </c:pt>
                <c:pt idx="6">
                  <c:v>3795230</c:v>
                </c:pt>
                <c:pt idx="7">
                  <c:v>3878530</c:v>
                </c:pt>
                <c:pt idx="8">
                  <c:v>3795230</c:v>
                </c:pt>
                <c:pt idx="9">
                  <c:v>4116530</c:v>
                </c:pt>
                <c:pt idx="10">
                  <c:v>3795230</c:v>
                </c:pt>
                <c:pt idx="11">
                  <c:v>4208531</c:v>
                </c:pt>
                <c:pt idx="12">
                  <c:v>3845945</c:v>
                </c:pt>
                <c:pt idx="13">
                  <c:v>3845945</c:v>
                </c:pt>
                <c:pt idx="14">
                  <c:v>3744795</c:v>
                </c:pt>
                <c:pt idx="15">
                  <c:v>3771078</c:v>
                </c:pt>
                <c:pt idx="16">
                  <c:v>4081565</c:v>
                </c:pt>
                <c:pt idx="17">
                  <c:v>4430109</c:v>
                </c:pt>
                <c:pt idx="18">
                  <c:v>4168309</c:v>
                </c:pt>
                <c:pt idx="19">
                  <c:v>4001597</c:v>
                </c:pt>
                <c:pt idx="20">
                  <c:v>4183895</c:v>
                </c:pt>
                <c:pt idx="21">
                  <c:v>3541295</c:v>
                </c:pt>
                <c:pt idx="22">
                  <c:v>3742095</c:v>
                </c:pt>
                <c:pt idx="23">
                  <c:v>3922095</c:v>
                </c:pt>
                <c:pt idx="24">
                  <c:v>3922095</c:v>
                </c:pt>
                <c:pt idx="25">
                  <c:v>4102095</c:v>
                </c:pt>
                <c:pt idx="26">
                  <c:v>4112691</c:v>
                </c:pt>
                <c:pt idx="27">
                  <c:v>4089391</c:v>
                </c:pt>
                <c:pt idx="28">
                  <c:v>4308746</c:v>
                </c:pt>
                <c:pt idx="29">
                  <c:v>4198582</c:v>
                </c:pt>
                <c:pt idx="30">
                  <c:v>4203276</c:v>
                </c:pt>
                <c:pt idx="31">
                  <c:v>3718562</c:v>
                </c:pt>
                <c:pt idx="32">
                  <c:v>3827033</c:v>
                </c:pt>
                <c:pt idx="33">
                  <c:v>3541629</c:v>
                </c:pt>
                <c:pt idx="34">
                  <c:v>3541344</c:v>
                </c:pt>
                <c:pt idx="35">
                  <c:v>3540929</c:v>
                </c:pt>
                <c:pt idx="36">
                  <c:v>3566768</c:v>
                </c:pt>
                <c:pt idx="37">
                  <c:v>3932366</c:v>
                </c:pt>
                <c:pt idx="38">
                  <c:v>4167899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25-451A-B0D6-A65B2D4FB945}"/>
            </c:ext>
          </c:extLst>
        </c:ser>
        <c:ser>
          <c:idx val="2"/>
          <c:order val="2"/>
          <c:tx>
            <c:v>Reparacion</c:v>
          </c:tx>
          <c:spPr>
            <a:solidFill>
              <a:srgbClr val="F8FC68"/>
            </a:solidFill>
            <a:ln w="9525" cap="flat" cmpd="sng" algn="ctr">
              <a:noFill/>
              <a:round/>
            </a:ln>
            <a:effectLst/>
          </c:spPr>
          <c:cat>
            <c:numRef>
              <c:f>'Analisis de GC'!$A$3:$A$41</c:f>
              <c:numCache>
                <c:formatCode>mmm/yyyy</c:formatCode>
                <c:ptCount val="39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  <c:pt idx="17">
                  <c:v>43497</c:v>
                </c:pt>
                <c:pt idx="18">
                  <c:v>43525</c:v>
                </c:pt>
                <c:pt idx="19">
                  <c:v>43556</c:v>
                </c:pt>
                <c:pt idx="20">
                  <c:v>43586</c:v>
                </c:pt>
                <c:pt idx="21">
                  <c:v>43617</c:v>
                </c:pt>
                <c:pt idx="22">
                  <c:v>43647</c:v>
                </c:pt>
                <c:pt idx="23">
                  <c:v>43678</c:v>
                </c:pt>
                <c:pt idx="24">
                  <c:v>43709</c:v>
                </c:pt>
                <c:pt idx="25">
                  <c:v>43739</c:v>
                </c:pt>
                <c:pt idx="26">
                  <c:v>43770</c:v>
                </c:pt>
                <c:pt idx="27">
                  <c:v>43800</c:v>
                </c:pt>
                <c:pt idx="28">
                  <c:v>43831</c:v>
                </c:pt>
                <c:pt idx="29">
                  <c:v>43862</c:v>
                </c:pt>
                <c:pt idx="30">
                  <c:v>43891</c:v>
                </c:pt>
                <c:pt idx="31">
                  <c:v>43922</c:v>
                </c:pt>
                <c:pt idx="32">
                  <c:v>43952</c:v>
                </c:pt>
                <c:pt idx="33">
                  <c:v>43983</c:v>
                </c:pt>
                <c:pt idx="34">
                  <c:v>44013</c:v>
                </c:pt>
                <c:pt idx="35">
                  <c:v>44044</c:v>
                </c:pt>
                <c:pt idx="36">
                  <c:v>44075</c:v>
                </c:pt>
                <c:pt idx="37">
                  <c:v>44105</c:v>
                </c:pt>
                <c:pt idx="38">
                  <c:v>44136</c:v>
                </c:pt>
              </c:numCache>
            </c:numRef>
          </c:cat>
          <c:val>
            <c:numRef>
              <c:f>'Analisis de GC'!$D$3:$D$41</c:f>
              <c:numCache>
                <c:formatCode>"$"#,##0</c:formatCode>
                <c:ptCount val="39"/>
                <c:pt idx="0">
                  <c:v>622631</c:v>
                </c:pt>
                <c:pt idx="1">
                  <c:v>1509114</c:v>
                </c:pt>
                <c:pt idx="2">
                  <c:v>978329</c:v>
                </c:pt>
                <c:pt idx="3">
                  <c:v>762972</c:v>
                </c:pt>
                <c:pt idx="4">
                  <c:v>643542</c:v>
                </c:pt>
                <c:pt idx="5">
                  <c:v>542808</c:v>
                </c:pt>
                <c:pt idx="6">
                  <c:v>922728</c:v>
                </c:pt>
                <c:pt idx="7">
                  <c:v>1571529</c:v>
                </c:pt>
                <c:pt idx="8">
                  <c:v>628334</c:v>
                </c:pt>
                <c:pt idx="9">
                  <c:v>645507</c:v>
                </c:pt>
                <c:pt idx="10">
                  <c:v>1120</c:v>
                </c:pt>
                <c:pt idx="11">
                  <c:v>472121</c:v>
                </c:pt>
                <c:pt idx="12">
                  <c:v>207003</c:v>
                </c:pt>
                <c:pt idx="13">
                  <c:v>792010</c:v>
                </c:pt>
                <c:pt idx="14">
                  <c:v>1747669</c:v>
                </c:pt>
                <c:pt idx="15">
                  <c:v>470051</c:v>
                </c:pt>
                <c:pt idx="16">
                  <c:v>1411909</c:v>
                </c:pt>
                <c:pt idx="17">
                  <c:v>1227260</c:v>
                </c:pt>
                <c:pt idx="18">
                  <c:v>1117642</c:v>
                </c:pt>
                <c:pt idx="19">
                  <c:v>452106</c:v>
                </c:pt>
                <c:pt idx="20">
                  <c:v>663477</c:v>
                </c:pt>
                <c:pt idx="21">
                  <c:v>783893</c:v>
                </c:pt>
                <c:pt idx="22">
                  <c:v>846798</c:v>
                </c:pt>
                <c:pt idx="23">
                  <c:v>1002656</c:v>
                </c:pt>
                <c:pt idx="24">
                  <c:v>1140089</c:v>
                </c:pt>
                <c:pt idx="25">
                  <c:v>1688305</c:v>
                </c:pt>
                <c:pt idx="26">
                  <c:v>1499340</c:v>
                </c:pt>
                <c:pt idx="27">
                  <c:v>1256428</c:v>
                </c:pt>
                <c:pt idx="28">
                  <c:v>1809444</c:v>
                </c:pt>
                <c:pt idx="29">
                  <c:v>1075740</c:v>
                </c:pt>
                <c:pt idx="30">
                  <c:v>1665714</c:v>
                </c:pt>
                <c:pt idx="31">
                  <c:v>1073239</c:v>
                </c:pt>
                <c:pt idx="32">
                  <c:v>904813</c:v>
                </c:pt>
                <c:pt idx="33">
                  <c:v>377490</c:v>
                </c:pt>
                <c:pt idx="34">
                  <c:v>490714</c:v>
                </c:pt>
                <c:pt idx="35">
                  <c:v>1361778</c:v>
                </c:pt>
                <c:pt idx="36">
                  <c:v>1471223</c:v>
                </c:pt>
                <c:pt idx="37">
                  <c:v>1319195</c:v>
                </c:pt>
                <c:pt idx="38">
                  <c:v>1126564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25-451A-B0D6-A65B2D4FB945}"/>
            </c:ext>
          </c:extLst>
        </c:ser>
        <c:ser>
          <c:idx val="3"/>
          <c:order val="3"/>
          <c:tx>
            <c:v>Uso y Consumo</c:v>
          </c:tx>
          <c:spPr>
            <a:solidFill>
              <a:schemeClr val="accent5"/>
            </a:solidFill>
            <a:ln w="9525" cap="flat" cmpd="sng" algn="ctr">
              <a:noFill/>
              <a:round/>
            </a:ln>
            <a:effectLst/>
          </c:spPr>
          <c:cat>
            <c:numRef>
              <c:f>'Analisis de GC'!$A$3:$A$41</c:f>
              <c:numCache>
                <c:formatCode>mmm/yyyy</c:formatCode>
                <c:ptCount val="39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  <c:pt idx="17">
                  <c:v>43497</c:v>
                </c:pt>
                <c:pt idx="18">
                  <c:v>43525</c:v>
                </c:pt>
                <c:pt idx="19">
                  <c:v>43556</c:v>
                </c:pt>
                <c:pt idx="20">
                  <c:v>43586</c:v>
                </c:pt>
                <c:pt idx="21">
                  <c:v>43617</c:v>
                </c:pt>
                <c:pt idx="22">
                  <c:v>43647</c:v>
                </c:pt>
                <c:pt idx="23">
                  <c:v>43678</c:v>
                </c:pt>
                <c:pt idx="24">
                  <c:v>43709</c:v>
                </c:pt>
                <c:pt idx="25">
                  <c:v>43739</c:v>
                </c:pt>
                <c:pt idx="26">
                  <c:v>43770</c:v>
                </c:pt>
                <c:pt idx="27">
                  <c:v>43800</c:v>
                </c:pt>
                <c:pt idx="28">
                  <c:v>43831</c:v>
                </c:pt>
                <c:pt idx="29">
                  <c:v>43862</c:v>
                </c:pt>
                <c:pt idx="30">
                  <c:v>43891</c:v>
                </c:pt>
                <c:pt idx="31">
                  <c:v>43922</c:v>
                </c:pt>
                <c:pt idx="32">
                  <c:v>43952</c:v>
                </c:pt>
                <c:pt idx="33">
                  <c:v>43983</c:v>
                </c:pt>
                <c:pt idx="34">
                  <c:v>44013</c:v>
                </c:pt>
                <c:pt idx="35">
                  <c:v>44044</c:v>
                </c:pt>
                <c:pt idx="36">
                  <c:v>44075</c:v>
                </c:pt>
                <c:pt idx="37">
                  <c:v>44105</c:v>
                </c:pt>
                <c:pt idx="38">
                  <c:v>44136</c:v>
                </c:pt>
              </c:numCache>
            </c:numRef>
          </c:cat>
          <c:val>
            <c:numRef>
              <c:f>'Analisis de GC'!$G$3:$G$41</c:f>
              <c:numCache>
                <c:formatCode>"$"#,##0</c:formatCode>
                <c:ptCount val="39"/>
                <c:pt idx="0">
                  <c:v>3589202</c:v>
                </c:pt>
                <c:pt idx="1">
                  <c:v>3388682</c:v>
                </c:pt>
                <c:pt idx="2">
                  <c:v>3526780</c:v>
                </c:pt>
                <c:pt idx="3">
                  <c:v>3578350</c:v>
                </c:pt>
                <c:pt idx="4">
                  <c:v>3402970</c:v>
                </c:pt>
                <c:pt idx="5">
                  <c:v>3318171</c:v>
                </c:pt>
                <c:pt idx="6">
                  <c:v>3292938</c:v>
                </c:pt>
                <c:pt idx="7">
                  <c:v>3152659</c:v>
                </c:pt>
                <c:pt idx="8">
                  <c:v>3502870</c:v>
                </c:pt>
                <c:pt idx="9">
                  <c:v>3033369</c:v>
                </c:pt>
                <c:pt idx="10">
                  <c:v>3243995</c:v>
                </c:pt>
                <c:pt idx="11">
                  <c:v>3004857</c:v>
                </c:pt>
                <c:pt idx="12">
                  <c:v>3138193</c:v>
                </c:pt>
                <c:pt idx="13">
                  <c:v>2762039</c:v>
                </c:pt>
                <c:pt idx="14">
                  <c:v>2810741</c:v>
                </c:pt>
                <c:pt idx="15">
                  <c:v>3064117</c:v>
                </c:pt>
                <c:pt idx="16">
                  <c:v>3147616</c:v>
                </c:pt>
                <c:pt idx="17">
                  <c:v>3152887</c:v>
                </c:pt>
                <c:pt idx="18">
                  <c:v>3125121</c:v>
                </c:pt>
                <c:pt idx="19">
                  <c:v>3197624</c:v>
                </c:pt>
                <c:pt idx="20">
                  <c:v>3387909</c:v>
                </c:pt>
                <c:pt idx="21">
                  <c:v>3244864</c:v>
                </c:pt>
                <c:pt idx="22">
                  <c:v>3122330</c:v>
                </c:pt>
                <c:pt idx="23">
                  <c:v>3329425</c:v>
                </c:pt>
                <c:pt idx="24">
                  <c:v>3153372</c:v>
                </c:pt>
                <c:pt idx="25">
                  <c:v>3326725</c:v>
                </c:pt>
                <c:pt idx="26">
                  <c:v>3117304</c:v>
                </c:pt>
                <c:pt idx="27">
                  <c:v>3059908</c:v>
                </c:pt>
                <c:pt idx="28">
                  <c:v>3047480</c:v>
                </c:pt>
                <c:pt idx="29">
                  <c:v>3281467</c:v>
                </c:pt>
                <c:pt idx="30">
                  <c:v>3002651</c:v>
                </c:pt>
                <c:pt idx="31">
                  <c:v>3161121</c:v>
                </c:pt>
                <c:pt idx="32">
                  <c:v>3477017</c:v>
                </c:pt>
                <c:pt idx="33">
                  <c:v>3244444</c:v>
                </c:pt>
                <c:pt idx="34">
                  <c:v>2798904</c:v>
                </c:pt>
                <c:pt idx="35">
                  <c:v>3018646</c:v>
                </c:pt>
                <c:pt idx="36">
                  <c:v>3117524</c:v>
                </c:pt>
                <c:pt idx="37">
                  <c:v>2043708</c:v>
                </c:pt>
                <c:pt idx="38">
                  <c:v>2886172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25-451A-B0D6-A65B2D4FB945}"/>
            </c:ext>
          </c:extLst>
        </c:ser>
        <c:ser>
          <c:idx val="4"/>
          <c:order val="4"/>
          <c:tx>
            <c:v>Gas (60%)</c:v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25400" cap="flat" cmpd="sng" algn="ctr">
              <a:noFill/>
              <a:round/>
            </a:ln>
            <a:effectLst/>
          </c:spPr>
          <c:cat>
            <c:numRef>
              <c:f>'Analisis de GC'!$A$3:$A$41</c:f>
              <c:numCache>
                <c:formatCode>mmm/yyyy</c:formatCode>
                <c:ptCount val="39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  <c:pt idx="17">
                  <c:v>43497</c:v>
                </c:pt>
                <c:pt idx="18">
                  <c:v>43525</c:v>
                </c:pt>
                <c:pt idx="19">
                  <c:v>43556</c:v>
                </c:pt>
                <c:pt idx="20">
                  <c:v>43586</c:v>
                </c:pt>
                <c:pt idx="21">
                  <c:v>43617</c:v>
                </c:pt>
                <c:pt idx="22">
                  <c:v>43647</c:v>
                </c:pt>
                <c:pt idx="23">
                  <c:v>43678</c:v>
                </c:pt>
                <c:pt idx="24">
                  <c:v>43709</c:v>
                </c:pt>
                <c:pt idx="25">
                  <c:v>43739</c:v>
                </c:pt>
                <c:pt idx="26">
                  <c:v>43770</c:v>
                </c:pt>
                <c:pt idx="27">
                  <c:v>43800</c:v>
                </c:pt>
                <c:pt idx="28">
                  <c:v>43831</c:v>
                </c:pt>
                <c:pt idx="29">
                  <c:v>43862</c:v>
                </c:pt>
                <c:pt idx="30">
                  <c:v>43891</c:v>
                </c:pt>
                <c:pt idx="31">
                  <c:v>43922</c:v>
                </c:pt>
                <c:pt idx="32">
                  <c:v>43952</c:v>
                </c:pt>
                <c:pt idx="33">
                  <c:v>43983</c:v>
                </c:pt>
                <c:pt idx="34">
                  <c:v>44013</c:v>
                </c:pt>
                <c:pt idx="35">
                  <c:v>44044</c:v>
                </c:pt>
                <c:pt idx="36">
                  <c:v>44075</c:v>
                </c:pt>
                <c:pt idx="37">
                  <c:v>44105</c:v>
                </c:pt>
                <c:pt idx="38">
                  <c:v>44136</c:v>
                </c:pt>
              </c:numCache>
            </c:numRef>
          </c:cat>
          <c:val>
            <c:numRef>
              <c:f>'Analisis de GC'!$N$3:$N$41</c:f>
              <c:numCache>
                <c:formatCode>"$"#,##0</c:formatCode>
                <c:ptCount val="39"/>
                <c:pt idx="0">
                  <c:v>6477636</c:v>
                </c:pt>
                <c:pt idx="1">
                  <c:v>3592478</c:v>
                </c:pt>
                <c:pt idx="2">
                  <c:v>4582012</c:v>
                </c:pt>
                <c:pt idx="3">
                  <c:v>3409665</c:v>
                </c:pt>
                <c:pt idx="4">
                  <c:v>4521973</c:v>
                </c:pt>
                <c:pt idx="5">
                  <c:v>3974615</c:v>
                </c:pt>
                <c:pt idx="6">
                  <c:v>4487715</c:v>
                </c:pt>
                <c:pt idx="7">
                  <c:v>5639675</c:v>
                </c:pt>
                <c:pt idx="8">
                  <c:v>5033670</c:v>
                </c:pt>
                <c:pt idx="9">
                  <c:v>6265727</c:v>
                </c:pt>
                <c:pt idx="10">
                  <c:v>7722479</c:v>
                </c:pt>
                <c:pt idx="11">
                  <c:v>5821400</c:v>
                </c:pt>
                <c:pt idx="12">
                  <c:v>5618597</c:v>
                </c:pt>
                <c:pt idx="13">
                  <c:v>6380720</c:v>
                </c:pt>
                <c:pt idx="14">
                  <c:v>5179326</c:v>
                </c:pt>
                <c:pt idx="15">
                  <c:v>5148303</c:v>
                </c:pt>
                <c:pt idx="16">
                  <c:v>4409459</c:v>
                </c:pt>
                <c:pt idx="17">
                  <c:v>4112429</c:v>
                </c:pt>
                <c:pt idx="18">
                  <c:v>4813590</c:v>
                </c:pt>
                <c:pt idx="19">
                  <c:v>5435678</c:v>
                </c:pt>
                <c:pt idx="20">
                  <c:v>3857389</c:v>
                </c:pt>
                <c:pt idx="21">
                  <c:v>4960195</c:v>
                </c:pt>
                <c:pt idx="22">
                  <c:v>6582869</c:v>
                </c:pt>
                <c:pt idx="23">
                  <c:v>5997468</c:v>
                </c:pt>
                <c:pt idx="24">
                  <c:v>4955884</c:v>
                </c:pt>
                <c:pt idx="25">
                  <c:v>6847800</c:v>
                </c:pt>
                <c:pt idx="26">
                  <c:v>6988420</c:v>
                </c:pt>
                <c:pt idx="27">
                  <c:v>5703874</c:v>
                </c:pt>
                <c:pt idx="28">
                  <c:v>5262426</c:v>
                </c:pt>
                <c:pt idx="29">
                  <c:v>7219541</c:v>
                </c:pt>
                <c:pt idx="30">
                  <c:v>6262781</c:v>
                </c:pt>
                <c:pt idx="31">
                  <c:v>6187977</c:v>
                </c:pt>
                <c:pt idx="32">
                  <c:v>5771581</c:v>
                </c:pt>
                <c:pt idx="33">
                  <c:v>5519454</c:v>
                </c:pt>
                <c:pt idx="34">
                  <c:v>6306301</c:v>
                </c:pt>
                <c:pt idx="35">
                  <c:v>6033684</c:v>
                </c:pt>
                <c:pt idx="36">
                  <c:v>4595736</c:v>
                </c:pt>
                <c:pt idx="37">
                  <c:v>4957750</c:v>
                </c:pt>
                <c:pt idx="38">
                  <c:v>5831728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25-451A-B0D6-A65B2D4FB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6992623"/>
        <c:axId val="1221917631"/>
      </c:areaChart>
      <c:dateAx>
        <c:axId val="1226992623"/>
        <c:scaling>
          <c:orientation val="minMax"/>
        </c:scaling>
        <c:delete val="0"/>
        <c:axPos val="b"/>
        <c:numFmt formatCode="mmm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221917631"/>
        <c:crosses val="autoZero"/>
        <c:auto val="1"/>
        <c:lblOffset val="100"/>
        <c:baseTimeUnit val="months"/>
      </c:dateAx>
      <c:valAx>
        <c:axId val="1221917631"/>
        <c:scaling>
          <c:orientation val="minMax"/>
          <c:max val="3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226992623"/>
        <c:crosses val="autoZero"/>
        <c:crossBetween val="midCat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Estructura Gasto</a:t>
            </a:r>
            <a:r>
              <a:rPr lang="es-US" baseline="0"/>
              <a:t> Común</a:t>
            </a:r>
            <a:endParaRPr lang="es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Administracion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'Analisis de GC'!$A$3:$A$41</c:f>
              <c:numCache>
                <c:formatCode>mmm/yyyy</c:formatCode>
                <c:ptCount val="39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  <c:pt idx="17">
                  <c:v>43497</c:v>
                </c:pt>
                <c:pt idx="18">
                  <c:v>43525</c:v>
                </c:pt>
                <c:pt idx="19">
                  <c:v>43556</c:v>
                </c:pt>
                <c:pt idx="20">
                  <c:v>43586</c:v>
                </c:pt>
                <c:pt idx="21">
                  <c:v>43617</c:v>
                </c:pt>
                <c:pt idx="22">
                  <c:v>43647</c:v>
                </c:pt>
                <c:pt idx="23">
                  <c:v>43678</c:v>
                </c:pt>
                <c:pt idx="24">
                  <c:v>43709</c:v>
                </c:pt>
                <c:pt idx="25">
                  <c:v>43739</c:v>
                </c:pt>
                <c:pt idx="26">
                  <c:v>43770</c:v>
                </c:pt>
                <c:pt idx="27">
                  <c:v>43800</c:v>
                </c:pt>
                <c:pt idx="28">
                  <c:v>43831</c:v>
                </c:pt>
                <c:pt idx="29">
                  <c:v>43862</c:v>
                </c:pt>
                <c:pt idx="30">
                  <c:v>43891</c:v>
                </c:pt>
                <c:pt idx="31">
                  <c:v>43922</c:v>
                </c:pt>
                <c:pt idx="32">
                  <c:v>43952</c:v>
                </c:pt>
                <c:pt idx="33">
                  <c:v>43983</c:v>
                </c:pt>
                <c:pt idx="34">
                  <c:v>44013</c:v>
                </c:pt>
                <c:pt idx="35">
                  <c:v>44044</c:v>
                </c:pt>
                <c:pt idx="36">
                  <c:v>44075</c:v>
                </c:pt>
                <c:pt idx="37">
                  <c:v>44105</c:v>
                </c:pt>
                <c:pt idx="38">
                  <c:v>44136</c:v>
                </c:pt>
              </c:numCache>
            </c:numRef>
          </c:xVal>
          <c:yVal>
            <c:numRef>
              <c:f>'Analisis de GC'!$B$3:$B$41</c:f>
              <c:numCache>
                <c:formatCode>"$"#,##0</c:formatCode>
                <c:ptCount val="39"/>
                <c:pt idx="0">
                  <c:v>8062519</c:v>
                </c:pt>
                <c:pt idx="1">
                  <c:v>6054106</c:v>
                </c:pt>
                <c:pt idx="2">
                  <c:v>5776192</c:v>
                </c:pt>
                <c:pt idx="3">
                  <c:v>7451001</c:v>
                </c:pt>
                <c:pt idx="4">
                  <c:v>6705192</c:v>
                </c:pt>
                <c:pt idx="5">
                  <c:v>6428266</c:v>
                </c:pt>
                <c:pt idx="6">
                  <c:v>6791205</c:v>
                </c:pt>
                <c:pt idx="7">
                  <c:v>6926936</c:v>
                </c:pt>
                <c:pt idx="8">
                  <c:v>7126393</c:v>
                </c:pt>
                <c:pt idx="9">
                  <c:v>6858918</c:v>
                </c:pt>
                <c:pt idx="10">
                  <c:v>7149892</c:v>
                </c:pt>
                <c:pt idx="11">
                  <c:v>6974711</c:v>
                </c:pt>
                <c:pt idx="12">
                  <c:v>8399562</c:v>
                </c:pt>
                <c:pt idx="13">
                  <c:v>6651619</c:v>
                </c:pt>
                <c:pt idx="14">
                  <c:v>6793703</c:v>
                </c:pt>
                <c:pt idx="15">
                  <c:v>8595415</c:v>
                </c:pt>
                <c:pt idx="16">
                  <c:v>6780958</c:v>
                </c:pt>
                <c:pt idx="17">
                  <c:v>6784822</c:v>
                </c:pt>
                <c:pt idx="18">
                  <c:v>7215947</c:v>
                </c:pt>
                <c:pt idx="19">
                  <c:v>6789817</c:v>
                </c:pt>
                <c:pt idx="20">
                  <c:v>8144467</c:v>
                </c:pt>
                <c:pt idx="21">
                  <c:v>7476860</c:v>
                </c:pt>
                <c:pt idx="22">
                  <c:v>7497935</c:v>
                </c:pt>
                <c:pt idx="23">
                  <c:v>6522676</c:v>
                </c:pt>
                <c:pt idx="24">
                  <c:v>8693942</c:v>
                </c:pt>
                <c:pt idx="25">
                  <c:v>7155567</c:v>
                </c:pt>
                <c:pt idx="26">
                  <c:v>7355762</c:v>
                </c:pt>
                <c:pt idx="27">
                  <c:v>8214517</c:v>
                </c:pt>
                <c:pt idx="28">
                  <c:v>7057577</c:v>
                </c:pt>
                <c:pt idx="29">
                  <c:v>6814224</c:v>
                </c:pt>
                <c:pt idx="30">
                  <c:v>5948892</c:v>
                </c:pt>
                <c:pt idx="31">
                  <c:v>7245544</c:v>
                </c:pt>
                <c:pt idx="32">
                  <c:v>7334711</c:v>
                </c:pt>
                <c:pt idx="33">
                  <c:v>6406031</c:v>
                </c:pt>
                <c:pt idx="34">
                  <c:v>7935527</c:v>
                </c:pt>
                <c:pt idx="35">
                  <c:v>7227642</c:v>
                </c:pt>
                <c:pt idx="36">
                  <c:v>8806810</c:v>
                </c:pt>
                <c:pt idx="37">
                  <c:v>8128745</c:v>
                </c:pt>
                <c:pt idx="38">
                  <c:v>7740755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45-4C62-A579-DCC025A86DD5}"/>
            </c:ext>
          </c:extLst>
        </c:ser>
        <c:ser>
          <c:idx val="1"/>
          <c:order val="1"/>
          <c:tx>
            <c:v>Mantencion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'Analisis de GC'!$A$3:$A$41</c:f>
              <c:numCache>
                <c:formatCode>mmm/yyyy</c:formatCode>
                <c:ptCount val="39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  <c:pt idx="17">
                  <c:v>43497</c:v>
                </c:pt>
                <c:pt idx="18">
                  <c:v>43525</c:v>
                </c:pt>
                <c:pt idx="19">
                  <c:v>43556</c:v>
                </c:pt>
                <c:pt idx="20">
                  <c:v>43586</c:v>
                </c:pt>
                <c:pt idx="21">
                  <c:v>43617</c:v>
                </c:pt>
                <c:pt idx="22">
                  <c:v>43647</c:v>
                </c:pt>
                <c:pt idx="23">
                  <c:v>43678</c:v>
                </c:pt>
                <c:pt idx="24">
                  <c:v>43709</c:v>
                </c:pt>
                <c:pt idx="25">
                  <c:v>43739</c:v>
                </c:pt>
                <c:pt idx="26">
                  <c:v>43770</c:v>
                </c:pt>
                <c:pt idx="27">
                  <c:v>43800</c:v>
                </c:pt>
                <c:pt idx="28">
                  <c:v>43831</c:v>
                </c:pt>
                <c:pt idx="29">
                  <c:v>43862</c:v>
                </c:pt>
                <c:pt idx="30">
                  <c:v>43891</c:v>
                </c:pt>
                <c:pt idx="31">
                  <c:v>43922</c:v>
                </c:pt>
                <c:pt idx="32">
                  <c:v>43952</c:v>
                </c:pt>
                <c:pt idx="33">
                  <c:v>43983</c:v>
                </c:pt>
                <c:pt idx="34">
                  <c:v>44013</c:v>
                </c:pt>
                <c:pt idx="35">
                  <c:v>44044</c:v>
                </c:pt>
                <c:pt idx="36">
                  <c:v>44075</c:v>
                </c:pt>
                <c:pt idx="37">
                  <c:v>44105</c:v>
                </c:pt>
                <c:pt idx="38">
                  <c:v>44136</c:v>
                </c:pt>
              </c:numCache>
            </c:numRef>
          </c:xVal>
          <c:yVal>
            <c:numRef>
              <c:f>'Analisis de GC'!$C$3:$C$41</c:f>
              <c:numCache>
                <c:formatCode>"$"#,##0</c:formatCode>
                <c:ptCount val="39"/>
                <c:pt idx="0">
                  <c:v>3965250</c:v>
                </c:pt>
                <c:pt idx="1">
                  <c:v>3923600</c:v>
                </c:pt>
                <c:pt idx="2">
                  <c:v>4194145</c:v>
                </c:pt>
                <c:pt idx="3">
                  <c:v>4359035</c:v>
                </c:pt>
                <c:pt idx="4">
                  <c:v>4046676</c:v>
                </c:pt>
                <c:pt idx="5">
                  <c:v>3795230</c:v>
                </c:pt>
                <c:pt idx="6">
                  <c:v>3795230</c:v>
                </c:pt>
                <c:pt idx="7">
                  <c:v>3878530</c:v>
                </c:pt>
                <c:pt idx="8">
                  <c:v>3795230</c:v>
                </c:pt>
                <c:pt idx="9">
                  <c:v>4116530</c:v>
                </c:pt>
                <c:pt idx="10">
                  <c:v>3795230</c:v>
                </c:pt>
                <c:pt idx="11">
                  <c:v>4208531</c:v>
                </c:pt>
                <c:pt idx="12">
                  <c:v>3845945</c:v>
                </c:pt>
                <c:pt idx="13">
                  <c:v>3845945</c:v>
                </c:pt>
                <c:pt idx="14">
                  <c:v>3744795</c:v>
                </c:pt>
                <c:pt idx="15">
                  <c:v>3771078</c:v>
                </c:pt>
                <c:pt idx="16">
                  <c:v>4081565</c:v>
                </c:pt>
                <c:pt idx="17">
                  <c:v>4430109</c:v>
                </c:pt>
                <c:pt idx="18">
                  <c:v>4168309</c:v>
                </c:pt>
                <c:pt idx="19">
                  <c:v>4001597</c:v>
                </c:pt>
                <c:pt idx="20">
                  <c:v>4183895</c:v>
                </c:pt>
                <c:pt idx="21">
                  <c:v>3541295</c:v>
                </c:pt>
                <c:pt idx="22">
                  <c:v>3742095</c:v>
                </c:pt>
                <c:pt idx="23">
                  <c:v>3922095</c:v>
                </c:pt>
                <c:pt idx="24">
                  <c:v>3922095</c:v>
                </c:pt>
                <c:pt idx="25">
                  <c:v>4102095</c:v>
                </c:pt>
                <c:pt idx="26">
                  <c:v>4112691</c:v>
                </c:pt>
                <c:pt idx="27">
                  <c:v>4089391</c:v>
                </c:pt>
                <c:pt idx="28">
                  <c:v>4308746</c:v>
                </c:pt>
                <c:pt idx="29">
                  <c:v>4198582</c:v>
                </c:pt>
                <c:pt idx="30">
                  <c:v>4203276</c:v>
                </c:pt>
                <c:pt idx="31">
                  <c:v>3718562</c:v>
                </c:pt>
                <c:pt idx="32">
                  <c:v>3827033</c:v>
                </c:pt>
                <c:pt idx="33">
                  <c:v>3541629</c:v>
                </c:pt>
                <c:pt idx="34">
                  <c:v>3541344</c:v>
                </c:pt>
                <c:pt idx="35">
                  <c:v>3540929</c:v>
                </c:pt>
                <c:pt idx="36">
                  <c:v>3566768</c:v>
                </c:pt>
                <c:pt idx="37">
                  <c:v>3932366</c:v>
                </c:pt>
                <c:pt idx="38">
                  <c:v>4167899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45-4C62-A579-DCC025A86DD5}"/>
            </c:ext>
          </c:extLst>
        </c:ser>
        <c:ser>
          <c:idx val="2"/>
          <c:order val="2"/>
          <c:tx>
            <c:v>Reparacion</c:v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4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3"/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'Analisis de GC'!$A$3:$A$41</c:f>
              <c:numCache>
                <c:formatCode>mmm/yyyy</c:formatCode>
                <c:ptCount val="39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  <c:pt idx="17">
                  <c:v>43497</c:v>
                </c:pt>
                <c:pt idx="18">
                  <c:v>43525</c:v>
                </c:pt>
                <c:pt idx="19">
                  <c:v>43556</c:v>
                </c:pt>
                <c:pt idx="20">
                  <c:v>43586</c:v>
                </c:pt>
                <c:pt idx="21">
                  <c:v>43617</c:v>
                </c:pt>
                <c:pt idx="22">
                  <c:v>43647</c:v>
                </c:pt>
                <c:pt idx="23">
                  <c:v>43678</c:v>
                </c:pt>
                <c:pt idx="24">
                  <c:v>43709</c:v>
                </c:pt>
                <c:pt idx="25">
                  <c:v>43739</c:v>
                </c:pt>
                <c:pt idx="26">
                  <c:v>43770</c:v>
                </c:pt>
                <c:pt idx="27">
                  <c:v>43800</c:v>
                </c:pt>
                <c:pt idx="28">
                  <c:v>43831</c:v>
                </c:pt>
                <c:pt idx="29">
                  <c:v>43862</c:v>
                </c:pt>
                <c:pt idx="30">
                  <c:v>43891</c:v>
                </c:pt>
                <c:pt idx="31">
                  <c:v>43922</c:v>
                </c:pt>
                <c:pt idx="32">
                  <c:v>43952</c:v>
                </c:pt>
                <c:pt idx="33">
                  <c:v>43983</c:v>
                </c:pt>
                <c:pt idx="34">
                  <c:v>44013</c:v>
                </c:pt>
                <c:pt idx="35">
                  <c:v>44044</c:v>
                </c:pt>
                <c:pt idx="36">
                  <c:v>44075</c:v>
                </c:pt>
                <c:pt idx="37">
                  <c:v>44105</c:v>
                </c:pt>
                <c:pt idx="38">
                  <c:v>44136</c:v>
                </c:pt>
              </c:numCache>
            </c:numRef>
          </c:xVal>
          <c:yVal>
            <c:numRef>
              <c:f>'Analisis de GC'!$D$3:$D$41</c:f>
              <c:numCache>
                <c:formatCode>"$"#,##0</c:formatCode>
                <c:ptCount val="39"/>
                <c:pt idx="0">
                  <c:v>622631</c:v>
                </c:pt>
                <c:pt idx="1">
                  <c:v>1509114</c:v>
                </c:pt>
                <c:pt idx="2">
                  <c:v>978329</c:v>
                </c:pt>
                <c:pt idx="3">
                  <c:v>762972</c:v>
                </c:pt>
                <c:pt idx="4">
                  <c:v>643542</c:v>
                </c:pt>
                <c:pt idx="5">
                  <c:v>542808</c:v>
                </c:pt>
                <c:pt idx="6">
                  <c:v>922728</c:v>
                </c:pt>
                <c:pt idx="7">
                  <c:v>1571529</c:v>
                </c:pt>
                <c:pt idx="8">
                  <c:v>628334</c:v>
                </c:pt>
                <c:pt idx="9">
                  <c:v>645507</c:v>
                </c:pt>
                <c:pt idx="10">
                  <c:v>1120</c:v>
                </c:pt>
                <c:pt idx="11">
                  <c:v>472121</c:v>
                </c:pt>
                <c:pt idx="12">
                  <c:v>207003</c:v>
                </c:pt>
                <c:pt idx="13">
                  <c:v>792010</c:v>
                </c:pt>
                <c:pt idx="14">
                  <c:v>1747669</c:v>
                </c:pt>
                <c:pt idx="15">
                  <c:v>470051</c:v>
                </c:pt>
                <c:pt idx="16">
                  <c:v>1411909</c:v>
                </c:pt>
                <c:pt idx="17">
                  <c:v>1227260</c:v>
                </c:pt>
                <c:pt idx="18">
                  <c:v>1117642</c:v>
                </c:pt>
                <c:pt idx="19">
                  <c:v>452106</c:v>
                </c:pt>
                <c:pt idx="20">
                  <c:v>663477</c:v>
                </c:pt>
                <c:pt idx="21">
                  <c:v>783893</c:v>
                </c:pt>
                <c:pt idx="22">
                  <c:v>846798</c:v>
                </c:pt>
                <c:pt idx="23">
                  <c:v>1002656</c:v>
                </c:pt>
                <c:pt idx="24">
                  <c:v>1140089</c:v>
                </c:pt>
                <c:pt idx="25">
                  <c:v>1688305</c:v>
                </c:pt>
                <c:pt idx="26">
                  <c:v>1499340</c:v>
                </c:pt>
                <c:pt idx="27">
                  <c:v>1256428</c:v>
                </c:pt>
                <c:pt idx="28">
                  <c:v>1809444</c:v>
                </c:pt>
                <c:pt idx="29">
                  <c:v>1075740</c:v>
                </c:pt>
                <c:pt idx="30">
                  <c:v>1665714</c:v>
                </c:pt>
                <c:pt idx="31">
                  <c:v>1073239</c:v>
                </c:pt>
                <c:pt idx="32">
                  <c:v>904813</c:v>
                </c:pt>
                <c:pt idx="33">
                  <c:v>377490</c:v>
                </c:pt>
                <c:pt idx="34">
                  <c:v>490714</c:v>
                </c:pt>
                <c:pt idx="35">
                  <c:v>1361778</c:v>
                </c:pt>
                <c:pt idx="36">
                  <c:v>1471223</c:v>
                </c:pt>
                <c:pt idx="37">
                  <c:v>1319195</c:v>
                </c:pt>
                <c:pt idx="38">
                  <c:v>1126564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D45-4C62-A579-DCC025A86DD5}"/>
            </c:ext>
          </c:extLst>
        </c:ser>
        <c:ser>
          <c:idx val="3"/>
          <c:order val="3"/>
          <c:tx>
            <c:v>Uso y Consumo</c:v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4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4"/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'Analisis de GC'!$A$3:$A$41</c:f>
              <c:numCache>
                <c:formatCode>mmm/yyyy</c:formatCode>
                <c:ptCount val="39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  <c:pt idx="17">
                  <c:v>43497</c:v>
                </c:pt>
                <c:pt idx="18">
                  <c:v>43525</c:v>
                </c:pt>
                <c:pt idx="19">
                  <c:v>43556</c:v>
                </c:pt>
                <c:pt idx="20">
                  <c:v>43586</c:v>
                </c:pt>
                <c:pt idx="21">
                  <c:v>43617</c:v>
                </c:pt>
                <c:pt idx="22">
                  <c:v>43647</c:v>
                </c:pt>
                <c:pt idx="23">
                  <c:v>43678</c:v>
                </c:pt>
                <c:pt idx="24">
                  <c:v>43709</c:v>
                </c:pt>
                <c:pt idx="25">
                  <c:v>43739</c:v>
                </c:pt>
                <c:pt idx="26">
                  <c:v>43770</c:v>
                </c:pt>
                <c:pt idx="27">
                  <c:v>43800</c:v>
                </c:pt>
                <c:pt idx="28">
                  <c:v>43831</c:v>
                </c:pt>
                <c:pt idx="29">
                  <c:v>43862</c:v>
                </c:pt>
                <c:pt idx="30">
                  <c:v>43891</c:v>
                </c:pt>
                <c:pt idx="31">
                  <c:v>43922</c:v>
                </c:pt>
                <c:pt idx="32">
                  <c:v>43952</c:v>
                </c:pt>
                <c:pt idx="33">
                  <c:v>43983</c:v>
                </c:pt>
                <c:pt idx="34">
                  <c:v>44013</c:v>
                </c:pt>
                <c:pt idx="35">
                  <c:v>44044</c:v>
                </c:pt>
                <c:pt idx="36">
                  <c:v>44075</c:v>
                </c:pt>
                <c:pt idx="37">
                  <c:v>44105</c:v>
                </c:pt>
                <c:pt idx="38">
                  <c:v>44136</c:v>
                </c:pt>
              </c:numCache>
            </c:numRef>
          </c:xVal>
          <c:yVal>
            <c:numRef>
              <c:f>'Analisis de GC'!$G$3:$G$41</c:f>
              <c:numCache>
                <c:formatCode>"$"#,##0</c:formatCode>
                <c:ptCount val="39"/>
                <c:pt idx="0">
                  <c:v>3589202</c:v>
                </c:pt>
                <c:pt idx="1">
                  <c:v>3388682</c:v>
                </c:pt>
                <c:pt idx="2">
                  <c:v>3526780</c:v>
                </c:pt>
                <c:pt idx="3">
                  <c:v>3578350</c:v>
                </c:pt>
                <c:pt idx="4">
                  <c:v>3402970</c:v>
                </c:pt>
                <c:pt idx="5">
                  <c:v>3318171</c:v>
                </c:pt>
                <c:pt idx="6">
                  <c:v>3292938</c:v>
                </c:pt>
                <c:pt idx="7">
                  <c:v>3152659</c:v>
                </c:pt>
                <c:pt idx="8">
                  <c:v>3502870</c:v>
                </c:pt>
                <c:pt idx="9">
                  <c:v>3033369</c:v>
                </c:pt>
                <c:pt idx="10">
                  <c:v>3243995</c:v>
                </c:pt>
                <c:pt idx="11">
                  <c:v>3004857</c:v>
                </c:pt>
                <c:pt idx="12">
                  <c:v>3138193</c:v>
                </c:pt>
                <c:pt idx="13">
                  <c:v>2762039</c:v>
                </c:pt>
                <c:pt idx="14">
                  <c:v>2810741</c:v>
                </c:pt>
                <c:pt idx="15">
                  <c:v>3064117</c:v>
                </c:pt>
                <c:pt idx="16">
                  <c:v>3147616</c:v>
                </c:pt>
                <c:pt idx="17">
                  <c:v>3152887</c:v>
                </c:pt>
                <c:pt idx="18">
                  <c:v>3125121</c:v>
                </c:pt>
                <c:pt idx="19">
                  <c:v>3197624</c:v>
                </c:pt>
                <c:pt idx="20">
                  <c:v>3387909</c:v>
                </c:pt>
                <c:pt idx="21">
                  <c:v>3244864</c:v>
                </c:pt>
                <c:pt idx="22">
                  <c:v>3122330</c:v>
                </c:pt>
                <c:pt idx="23">
                  <c:v>3329425</c:v>
                </c:pt>
                <c:pt idx="24">
                  <c:v>3153372</c:v>
                </c:pt>
                <c:pt idx="25">
                  <c:v>3326725</c:v>
                </c:pt>
                <c:pt idx="26">
                  <c:v>3117304</c:v>
                </c:pt>
                <c:pt idx="27">
                  <c:v>3059908</c:v>
                </c:pt>
                <c:pt idx="28">
                  <c:v>3047480</c:v>
                </c:pt>
                <c:pt idx="29">
                  <c:v>3281467</c:v>
                </c:pt>
                <c:pt idx="30">
                  <c:v>3002651</c:v>
                </c:pt>
                <c:pt idx="31">
                  <c:v>3161121</c:v>
                </c:pt>
                <c:pt idx="32">
                  <c:v>3477017</c:v>
                </c:pt>
                <c:pt idx="33">
                  <c:v>3244444</c:v>
                </c:pt>
                <c:pt idx="34">
                  <c:v>2798904</c:v>
                </c:pt>
                <c:pt idx="35">
                  <c:v>3018646</c:v>
                </c:pt>
                <c:pt idx="36">
                  <c:v>3117524</c:v>
                </c:pt>
                <c:pt idx="37">
                  <c:v>2043708</c:v>
                </c:pt>
                <c:pt idx="38">
                  <c:v>2886172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D45-4C62-A579-DCC025A86DD5}"/>
            </c:ext>
          </c:extLst>
        </c:ser>
        <c:ser>
          <c:idx val="4"/>
          <c:order val="4"/>
          <c:tx>
            <c:v>Gas (60%)</c:v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5"/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'Analisis de GC'!$A$3:$A$41</c:f>
              <c:numCache>
                <c:formatCode>mmm/yyyy</c:formatCode>
                <c:ptCount val="39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  <c:pt idx="17">
                  <c:v>43497</c:v>
                </c:pt>
                <c:pt idx="18">
                  <c:v>43525</c:v>
                </c:pt>
                <c:pt idx="19">
                  <c:v>43556</c:v>
                </c:pt>
                <c:pt idx="20">
                  <c:v>43586</c:v>
                </c:pt>
                <c:pt idx="21">
                  <c:v>43617</c:v>
                </c:pt>
                <c:pt idx="22">
                  <c:v>43647</c:v>
                </c:pt>
                <c:pt idx="23">
                  <c:v>43678</c:v>
                </c:pt>
                <c:pt idx="24">
                  <c:v>43709</c:v>
                </c:pt>
                <c:pt idx="25">
                  <c:v>43739</c:v>
                </c:pt>
                <c:pt idx="26">
                  <c:v>43770</c:v>
                </c:pt>
                <c:pt idx="27">
                  <c:v>43800</c:v>
                </c:pt>
                <c:pt idx="28">
                  <c:v>43831</c:v>
                </c:pt>
                <c:pt idx="29">
                  <c:v>43862</c:v>
                </c:pt>
                <c:pt idx="30">
                  <c:v>43891</c:v>
                </c:pt>
                <c:pt idx="31">
                  <c:v>43922</c:v>
                </c:pt>
                <c:pt idx="32">
                  <c:v>43952</c:v>
                </c:pt>
                <c:pt idx="33">
                  <c:v>43983</c:v>
                </c:pt>
                <c:pt idx="34">
                  <c:v>44013</c:v>
                </c:pt>
                <c:pt idx="35">
                  <c:v>44044</c:v>
                </c:pt>
                <c:pt idx="36">
                  <c:v>44075</c:v>
                </c:pt>
                <c:pt idx="37">
                  <c:v>44105</c:v>
                </c:pt>
                <c:pt idx="38">
                  <c:v>44136</c:v>
                </c:pt>
              </c:numCache>
            </c:numRef>
          </c:xVal>
          <c:yVal>
            <c:numRef>
              <c:f>'Analisis de GC'!$F$3:$F$41</c:f>
              <c:numCache>
                <c:formatCode>"$"#,##0</c:formatCode>
                <c:ptCount val="39"/>
                <c:pt idx="0">
                  <c:v>6477636</c:v>
                </c:pt>
                <c:pt idx="1">
                  <c:v>3592478</c:v>
                </c:pt>
                <c:pt idx="2">
                  <c:v>3582012</c:v>
                </c:pt>
                <c:pt idx="3">
                  <c:v>2809665</c:v>
                </c:pt>
                <c:pt idx="4">
                  <c:v>3121976</c:v>
                </c:pt>
                <c:pt idx="5">
                  <c:v>2574618</c:v>
                </c:pt>
                <c:pt idx="6">
                  <c:v>3087718</c:v>
                </c:pt>
                <c:pt idx="7">
                  <c:v>3339670</c:v>
                </c:pt>
                <c:pt idx="8">
                  <c:v>5033670</c:v>
                </c:pt>
                <c:pt idx="9">
                  <c:v>8765727</c:v>
                </c:pt>
                <c:pt idx="10">
                  <c:v>10222479</c:v>
                </c:pt>
                <c:pt idx="11">
                  <c:v>7821400</c:v>
                </c:pt>
                <c:pt idx="12">
                  <c:v>6718597</c:v>
                </c:pt>
                <c:pt idx="13">
                  <c:v>3980723</c:v>
                </c:pt>
                <c:pt idx="14">
                  <c:v>3579323</c:v>
                </c:pt>
                <c:pt idx="15">
                  <c:v>3548300</c:v>
                </c:pt>
                <c:pt idx="16">
                  <c:v>2809456</c:v>
                </c:pt>
                <c:pt idx="17">
                  <c:v>2512426</c:v>
                </c:pt>
                <c:pt idx="18">
                  <c:v>3213587</c:v>
                </c:pt>
                <c:pt idx="19">
                  <c:v>3835675</c:v>
                </c:pt>
                <c:pt idx="20">
                  <c:v>5357389</c:v>
                </c:pt>
                <c:pt idx="21">
                  <c:v>7960195</c:v>
                </c:pt>
                <c:pt idx="22">
                  <c:v>9582869</c:v>
                </c:pt>
                <c:pt idx="23">
                  <c:v>8997468</c:v>
                </c:pt>
                <c:pt idx="24">
                  <c:v>6455884</c:v>
                </c:pt>
                <c:pt idx="25">
                  <c:v>6847800</c:v>
                </c:pt>
                <c:pt idx="26">
                  <c:v>4588423</c:v>
                </c:pt>
                <c:pt idx="27">
                  <c:v>3303877</c:v>
                </c:pt>
                <c:pt idx="28">
                  <c:v>2862429</c:v>
                </c:pt>
                <c:pt idx="29">
                  <c:v>4819544</c:v>
                </c:pt>
                <c:pt idx="30">
                  <c:v>2862784</c:v>
                </c:pt>
                <c:pt idx="31">
                  <c:v>4187977</c:v>
                </c:pt>
                <c:pt idx="32">
                  <c:v>3771581</c:v>
                </c:pt>
                <c:pt idx="33">
                  <c:v>8519454</c:v>
                </c:pt>
                <c:pt idx="34">
                  <c:v>11306301</c:v>
                </c:pt>
                <c:pt idx="35">
                  <c:v>11033684</c:v>
                </c:pt>
                <c:pt idx="36">
                  <c:v>8595736</c:v>
                </c:pt>
                <c:pt idx="37">
                  <c:v>4957750</c:v>
                </c:pt>
                <c:pt idx="38">
                  <c:v>4331691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D45-4C62-A579-DCC025A86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6992623"/>
        <c:axId val="1221917631"/>
      </c:scatterChart>
      <c:valAx>
        <c:axId val="1226992623"/>
        <c:scaling>
          <c:orientation val="minMax"/>
        </c:scaling>
        <c:delete val="0"/>
        <c:axPos val="b"/>
        <c:numFmt formatCode="mmm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221917631"/>
        <c:crosses val="autoZero"/>
        <c:crossBetween val="midCat"/>
      </c:valAx>
      <c:valAx>
        <c:axId val="1221917631"/>
        <c:scaling>
          <c:orientation val="minMax"/>
          <c:max val="1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226992623"/>
        <c:crosses val="autoZero"/>
        <c:crossBetween val="midCat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Eficiencia Energetica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Boleta de Gas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'Analisis de GC'!$A$3:$A$41</c:f>
              <c:numCache>
                <c:formatCode>mmm/yyyy</c:formatCode>
                <c:ptCount val="39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  <c:pt idx="17">
                  <c:v>43497</c:v>
                </c:pt>
                <c:pt idx="18">
                  <c:v>43525</c:v>
                </c:pt>
                <c:pt idx="19">
                  <c:v>43556</c:v>
                </c:pt>
                <c:pt idx="20">
                  <c:v>43586</c:v>
                </c:pt>
                <c:pt idx="21">
                  <c:v>43617</c:v>
                </c:pt>
                <c:pt idx="22">
                  <c:v>43647</c:v>
                </c:pt>
                <c:pt idx="23">
                  <c:v>43678</c:v>
                </c:pt>
                <c:pt idx="24">
                  <c:v>43709</c:v>
                </c:pt>
                <c:pt idx="25">
                  <c:v>43739</c:v>
                </c:pt>
                <c:pt idx="26">
                  <c:v>43770</c:v>
                </c:pt>
                <c:pt idx="27">
                  <c:v>43800</c:v>
                </c:pt>
                <c:pt idx="28">
                  <c:v>43831</c:v>
                </c:pt>
                <c:pt idx="29">
                  <c:v>43862</c:v>
                </c:pt>
                <c:pt idx="30">
                  <c:v>43891</c:v>
                </c:pt>
                <c:pt idx="31">
                  <c:v>43922</c:v>
                </c:pt>
                <c:pt idx="32">
                  <c:v>43952</c:v>
                </c:pt>
                <c:pt idx="33">
                  <c:v>43983</c:v>
                </c:pt>
                <c:pt idx="34">
                  <c:v>44013</c:v>
                </c:pt>
                <c:pt idx="35">
                  <c:v>44044</c:v>
                </c:pt>
                <c:pt idx="36">
                  <c:v>44075</c:v>
                </c:pt>
                <c:pt idx="37">
                  <c:v>44105</c:v>
                </c:pt>
                <c:pt idx="38">
                  <c:v>44136</c:v>
                </c:pt>
              </c:numCache>
            </c:numRef>
          </c:xVal>
          <c:yVal>
            <c:numRef>
              <c:f>'Analisis de GC'!$O$3:$O$41</c:f>
              <c:numCache>
                <c:formatCode>"$"#,##0</c:formatCode>
                <c:ptCount val="39"/>
                <c:pt idx="0">
                  <c:v>10796060</c:v>
                </c:pt>
                <c:pt idx="1">
                  <c:v>5987463.333333333</c:v>
                </c:pt>
                <c:pt idx="2">
                  <c:v>5970020</c:v>
                </c:pt>
                <c:pt idx="3">
                  <c:v>4682775</c:v>
                </c:pt>
                <c:pt idx="4">
                  <c:v>5203293.333333333</c:v>
                </c:pt>
                <c:pt idx="5">
                  <c:v>4291030</c:v>
                </c:pt>
                <c:pt idx="6">
                  <c:v>5146196.666666667</c:v>
                </c:pt>
                <c:pt idx="7">
                  <c:v>5566116.666666667</c:v>
                </c:pt>
                <c:pt idx="8">
                  <c:v>8389450</c:v>
                </c:pt>
                <c:pt idx="9">
                  <c:v>14609545</c:v>
                </c:pt>
                <c:pt idx="10">
                  <c:v>17037465</c:v>
                </c:pt>
                <c:pt idx="11">
                  <c:v>13035666.666666666</c:v>
                </c:pt>
                <c:pt idx="12">
                  <c:v>11197661.666666666</c:v>
                </c:pt>
                <c:pt idx="13">
                  <c:v>6634538.333333333</c:v>
                </c:pt>
                <c:pt idx="14">
                  <c:v>5965538.333333333</c:v>
                </c:pt>
                <c:pt idx="15">
                  <c:v>5913833.333333333</c:v>
                </c:pt>
                <c:pt idx="16">
                  <c:v>4682426.666666667</c:v>
                </c:pt>
                <c:pt idx="17">
                  <c:v>4187376.6666666665</c:v>
                </c:pt>
                <c:pt idx="18">
                  <c:v>5355978.333333333</c:v>
                </c:pt>
                <c:pt idx="19">
                  <c:v>6392791.666666667</c:v>
                </c:pt>
                <c:pt idx="20">
                  <c:v>8928981.666666666</c:v>
                </c:pt>
                <c:pt idx="21">
                  <c:v>13266991.666666666</c:v>
                </c:pt>
                <c:pt idx="22">
                  <c:v>15971448.333333334</c:v>
                </c:pt>
                <c:pt idx="23">
                  <c:v>14995780</c:v>
                </c:pt>
                <c:pt idx="24">
                  <c:v>10759806.666666666</c:v>
                </c:pt>
                <c:pt idx="25">
                  <c:v>11413000</c:v>
                </c:pt>
                <c:pt idx="26">
                  <c:v>7647371.666666667</c:v>
                </c:pt>
                <c:pt idx="27">
                  <c:v>5506461.666666667</c:v>
                </c:pt>
                <c:pt idx="28">
                  <c:v>4770715</c:v>
                </c:pt>
                <c:pt idx="29">
                  <c:v>8032573.333333333</c:v>
                </c:pt>
                <c:pt idx="30">
                  <c:v>4771306.666666667</c:v>
                </c:pt>
                <c:pt idx="31">
                  <c:v>6979961.666666667</c:v>
                </c:pt>
                <c:pt idx="32">
                  <c:v>6285968.333333333</c:v>
                </c:pt>
                <c:pt idx="33">
                  <c:v>14199090</c:v>
                </c:pt>
                <c:pt idx="34">
                  <c:v>18843835</c:v>
                </c:pt>
                <c:pt idx="35">
                  <c:v>18389473.333333332</c:v>
                </c:pt>
                <c:pt idx="36">
                  <c:v>14326226.666666666</c:v>
                </c:pt>
                <c:pt idx="37">
                  <c:v>8262916.666666667</c:v>
                </c:pt>
                <c:pt idx="38">
                  <c:v>7219485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54-4D98-A1BD-80BCF2DA4BD1}"/>
            </c:ext>
          </c:extLst>
        </c:ser>
        <c:ser>
          <c:idx val="1"/>
          <c:order val="1"/>
          <c:tx>
            <c:v>Ahorro 10%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'Analisis de GC'!$A$3:$A$41</c:f>
              <c:numCache>
                <c:formatCode>mmm/yyyy</c:formatCode>
                <c:ptCount val="39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  <c:pt idx="17">
                  <c:v>43497</c:v>
                </c:pt>
                <c:pt idx="18">
                  <c:v>43525</c:v>
                </c:pt>
                <c:pt idx="19">
                  <c:v>43556</c:v>
                </c:pt>
                <c:pt idx="20">
                  <c:v>43586</c:v>
                </c:pt>
                <c:pt idx="21">
                  <c:v>43617</c:v>
                </c:pt>
                <c:pt idx="22">
                  <c:v>43647</c:v>
                </c:pt>
                <c:pt idx="23">
                  <c:v>43678</c:v>
                </c:pt>
                <c:pt idx="24">
                  <c:v>43709</c:v>
                </c:pt>
                <c:pt idx="25">
                  <c:v>43739</c:v>
                </c:pt>
                <c:pt idx="26">
                  <c:v>43770</c:v>
                </c:pt>
                <c:pt idx="27">
                  <c:v>43800</c:v>
                </c:pt>
                <c:pt idx="28">
                  <c:v>43831</c:v>
                </c:pt>
                <c:pt idx="29">
                  <c:v>43862</c:v>
                </c:pt>
                <c:pt idx="30">
                  <c:v>43891</c:v>
                </c:pt>
                <c:pt idx="31">
                  <c:v>43922</c:v>
                </c:pt>
                <c:pt idx="32">
                  <c:v>43952</c:v>
                </c:pt>
                <c:pt idx="33">
                  <c:v>43983</c:v>
                </c:pt>
                <c:pt idx="34">
                  <c:v>44013</c:v>
                </c:pt>
                <c:pt idx="35">
                  <c:v>44044</c:v>
                </c:pt>
                <c:pt idx="36">
                  <c:v>44075</c:v>
                </c:pt>
                <c:pt idx="37">
                  <c:v>44105</c:v>
                </c:pt>
                <c:pt idx="38">
                  <c:v>44136</c:v>
                </c:pt>
              </c:numCache>
            </c:numRef>
          </c:xVal>
          <c:yVal>
            <c:numRef>
              <c:f>'Analisis de GC'!$P$3:$P$41</c:f>
              <c:numCache>
                <c:formatCode>"$"#,##0</c:formatCode>
                <c:ptCount val="39"/>
                <c:pt idx="0">
                  <c:v>1079606</c:v>
                </c:pt>
                <c:pt idx="1">
                  <c:v>598746.33333333337</c:v>
                </c:pt>
                <c:pt idx="2">
                  <c:v>597002</c:v>
                </c:pt>
                <c:pt idx="3">
                  <c:v>468277.5</c:v>
                </c:pt>
                <c:pt idx="4">
                  <c:v>520329.33333333331</c:v>
                </c:pt>
                <c:pt idx="5">
                  <c:v>429103</c:v>
                </c:pt>
                <c:pt idx="6">
                  <c:v>514619.66666666674</c:v>
                </c:pt>
                <c:pt idx="7">
                  <c:v>556611.66666666674</c:v>
                </c:pt>
                <c:pt idx="8">
                  <c:v>838945</c:v>
                </c:pt>
                <c:pt idx="9">
                  <c:v>1460954.5</c:v>
                </c:pt>
                <c:pt idx="10">
                  <c:v>1703746.5</c:v>
                </c:pt>
                <c:pt idx="11">
                  <c:v>1303566.6666666667</c:v>
                </c:pt>
                <c:pt idx="12">
                  <c:v>1119766.1666666667</c:v>
                </c:pt>
                <c:pt idx="13">
                  <c:v>663453.83333333337</c:v>
                </c:pt>
                <c:pt idx="14">
                  <c:v>596553.83333333337</c:v>
                </c:pt>
                <c:pt idx="15">
                  <c:v>591383.33333333337</c:v>
                </c:pt>
                <c:pt idx="16">
                  <c:v>468242.66666666674</c:v>
                </c:pt>
                <c:pt idx="17">
                  <c:v>418737.66666666669</c:v>
                </c:pt>
                <c:pt idx="18">
                  <c:v>535597.83333333337</c:v>
                </c:pt>
                <c:pt idx="19">
                  <c:v>639279.16666666674</c:v>
                </c:pt>
                <c:pt idx="20">
                  <c:v>892898.16666666663</c:v>
                </c:pt>
                <c:pt idx="21">
                  <c:v>1326699.1666666667</c:v>
                </c:pt>
                <c:pt idx="22">
                  <c:v>1597144.8333333335</c:v>
                </c:pt>
                <c:pt idx="23">
                  <c:v>1499578</c:v>
                </c:pt>
                <c:pt idx="24">
                  <c:v>1075980.6666666667</c:v>
                </c:pt>
                <c:pt idx="25">
                  <c:v>1141300</c:v>
                </c:pt>
                <c:pt idx="26">
                  <c:v>764737.16666666674</c:v>
                </c:pt>
                <c:pt idx="27">
                  <c:v>550646.16666666674</c:v>
                </c:pt>
                <c:pt idx="28">
                  <c:v>477071.5</c:v>
                </c:pt>
                <c:pt idx="29">
                  <c:v>803257.33333333337</c:v>
                </c:pt>
                <c:pt idx="30">
                  <c:v>477130.66666666674</c:v>
                </c:pt>
                <c:pt idx="31">
                  <c:v>697996.16666666674</c:v>
                </c:pt>
                <c:pt idx="32">
                  <c:v>628596.83333333337</c:v>
                </c:pt>
                <c:pt idx="33">
                  <c:v>1419909</c:v>
                </c:pt>
                <c:pt idx="34">
                  <c:v>1884383.5</c:v>
                </c:pt>
                <c:pt idx="35">
                  <c:v>1838947.3333333333</c:v>
                </c:pt>
                <c:pt idx="36">
                  <c:v>1432622.6666666667</c:v>
                </c:pt>
                <c:pt idx="37">
                  <c:v>826291.66666666674</c:v>
                </c:pt>
                <c:pt idx="38">
                  <c:v>721948.5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B54-4D98-A1BD-80BCF2DA4BD1}"/>
            </c:ext>
          </c:extLst>
        </c:ser>
        <c:ser>
          <c:idx val="2"/>
          <c:order val="2"/>
          <c:tx>
            <c:v>Ahorro 20%</c:v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4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3"/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'Analisis de GC'!$A$3:$A$41</c:f>
              <c:numCache>
                <c:formatCode>mmm/yyyy</c:formatCode>
                <c:ptCount val="39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  <c:pt idx="13">
                  <c:v>43374</c:v>
                </c:pt>
                <c:pt idx="14">
                  <c:v>43405</c:v>
                </c:pt>
                <c:pt idx="15">
                  <c:v>43435</c:v>
                </c:pt>
                <c:pt idx="16">
                  <c:v>43466</c:v>
                </c:pt>
                <c:pt idx="17">
                  <c:v>43497</c:v>
                </c:pt>
                <c:pt idx="18">
                  <c:v>43525</c:v>
                </c:pt>
                <c:pt idx="19">
                  <c:v>43556</c:v>
                </c:pt>
                <c:pt idx="20">
                  <c:v>43586</c:v>
                </c:pt>
                <c:pt idx="21">
                  <c:v>43617</c:v>
                </c:pt>
                <c:pt idx="22">
                  <c:v>43647</c:v>
                </c:pt>
                <c:pt idx="23">
                  <c:v>43678</c:v>
                </c:pt>
                <c:pt idx="24">
                  <c:v>43709</c:v>
                </c:pt>
                <c:pt idx="25">
                  <c:v>43739</c:v>
                </c:pt>
                <c:pt idx="26">
                  <c:v>43770</c:v>
                </c:pt>
                <c:pt idx="27">
                  <c:v>43800</c:v>
                </c:pt>
                <c:pt idx="28">
                  <c:v>43831</c:v>
                </c:pt>
                <c:pt idx="29">
                  <c:v>43862</c:v>
                </c:pt>
                <c:pt idx="30">
                  <c:v>43891</c:v>
                </c:pt>
                <c:pt idx="31">
                  <c:v>43922</c:v>
                </c:pt>
                <c:pt idx="32">
                  <c:v>43952</c:v>
                </c:pt>
                <c:pt idx="33">
                  <c:v>43983</c:v>
                </c:pt>
                <c:pt idx="34">
                  <c:v>44013</c:v>
                </c:pt>
                <c:pt idx="35">
                  <c:v>44044</c:v>
                </c:pt>
                <c:pt idx="36">
                  <c:v>44075</c:v>
                </c:pt>
                <c:pt idx="37">
                  <c:v>44105</c:v>
                </c:pt>
                <c:pt idx="38">
                  <c:v>44136</c:v>
                </c:pt>
              </c:numCache>
            </c:numRef>
          </c:xVal>
          <c:yVal>
            <c:numRef>
              <c:f>'Analisis de GC'!$R$3:$R$41</c:f>
              <c:numCache>
                <c:formatCode>"$"#,##0</c:formatCode>
                <c:ptCount val="39"/>
                <c:pt idx="0">
                  <c:v>2159212</c:v>
                </c:pt>
                <c:pt idx="1">
                  <c:v>1197492.6666666667</c:v>
                </c:pt>
                <c:pt idx="2">
                  <c:v>1194004</c:v>
                </c:pt>
                <c:pt idx="3">
                  <c:v>936555</c:v>
                </c:pt>
                <c:pt idx="4">
                  <c:v>1040658.6666666666</c:v>
                </c:pt>
                <c:pt idx="5">
                  <c:v>858206</c:v>
                </c:pt>
                <c:pt idx="6">
                  <c:v>1029239.3333333335</c:v>
                </c:pt>
                <c:pt idx="7">
                  <c:v>1113223.3333333335</c:v>
                </c:pt>
                <c:pt idx="8">
                  <c:v>1677890</c:v>
                </c:pt>
                <c:pt idx="9">
                  <c:v>2921909</c:v>
                </c:pt>
                <c:pt idx="10">
                  <c:v>3407493</c:v>
                </c:pt>
                <c:pt idx="11">
                  <c:v>2607133.3333333335</c:v>
                </c:pt>
                <c:pt idx="12">
                  <c:v>2239532.3333333335</c:v>
                </c:pt>
                <c:pt idx="13">
                  <c:v>1326907.6666666667</c:v>
                </c:pt>
                <c:pt idx="14">
                  <c:v>1193107.6666666667</c:v>
                </c:pt>
                <c:pt idx="15">
                  <c:v>1182766.6666666667</c:v>
                </c:pt>
                <c:pt idx="16">
                  <c:v>936485.33333333349</c:v>
                </c:pt>
                <c:pt idx="17">
                  <c:v>837475.33333333337</c:v>
                </c:pt>
                <c:pt idx="18">
                  <c:v>1071195.6666666667</c:v>
                </c:pt>
                <c:pt idx="19">
                  <c:v>1278558.3333333335</c:v>
                </c:pt>
                <c:pt idx="20">
                  <c:v>1785796.3333333333</c:v>
                </c:pt>
                <c:pt idx="21">
                  <c:v>2653398.3333333335</c:v>
                </c:pt>
                <c:pt idx="22">
                  <c:v>3194289.666666667</c:v>
                </c:pt>
                <c:pt idx="23">
                  <c:v>2999156</c:v>
                </c:pt>
                <c:pt idx="24">
                  <c:v>2151961.3333333335</c:v>
                </c:pt>
                <c:pt idx="25">
                  <c:v>2282600</c:v>
                </c:pt>
                <c:pt idx="26">
                  <c:v>1529474.3333333335</c:v>
                </c:pt>
                <c:pt idx="27">
                  <c:v>1101292.3333333335</c:v>
                </c:pt>
                <c:pt idx="28">
                  <c:v>954143</c:v>
                </c:pt>
                <c:pt idx="29">
                  <c:v>1606514.6666666667</c:v>
                </c:pt>
                <c:pt idx="30">
                  <c:v>954261.33333333349</c:v>
                </c:pt>
                <c:pt idx="31">
                  <c:v>1395992.3333333335</c:v>
                </c:pt>
                <c:pt idx="32">
                  <c:v>1257193.6666666667</c:v>
                </c:pt>
                <c:pt idx="33">
                  <c:v>2839818</c:v>
                </c:pt>
                <c:pt idx="34">
                  <c:v>3768767</c:v>
                </c:pt>
                <c:pt idx="35">
                  <c:v>3677894.6666666665</c:v>
                </c:pt>
                <c:pt idx="36">
                  <c:v>2865245.3333333335</c:v>
                </c:pt>
                <c:pt idx="37">
                  <c:v>1652583.3333333335</c:v>
                </c:pt>
                <c:pt idx="38">
                  <c:v>1443897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B54-4D98-A1BD-80BCF2DA4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6992623"/>
        <c:axId val="1221917631"/>
      </c:scatterChart>
      <c:valAx>
        <c:axId val="1226992623"/>
        <c:scaling>
          <c:orientation val="minMax"/>
        </c:scaling>
        <c:delete val="0"/>
        <c:axPos val="b"/>
        <c:numFmt formatCode="mmm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221917631"/>
        <c:crosses val="autoZero"/>
        <c:crossBetween val="midCat"/>
      </c:valAx>
      <c:valAx>
        <c:axId val="1221917631"/>
        <c:scaling>
          <c:orientation val="minMax"/>
          <c:max val="2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226992623"/>
        <c:crosses val="autoZero"/>
        <c:crossBetween val="midCat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Saldo Total Comunidad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Cartola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cat>
            <c:numRef>
              <c:f>'Detalles de Fondos'!$B$1:$AX$1</c:f>
              <c:numCache>
                <c:formatCode>mmm/yyyy</c:formatCode>
                <c:ptCount val="49"/>
                <c:pt idx="0">
                  <c:v>42583</c:v>
                </c:pt>
                <c:pt idx="1">
                  <c:v>42723</c:v>
                </c:pt>
                <c:pt idx="2">
                  <c:v>42745</c:v>
                </c:pt>
                <c:pt idx="3">
                  <c:v>42767</c:v>
                </c:pt>
                <c:pt idx="4">
                  <c:v>42795</c:v>
                </c:pt>
                <c:pt idx="5">
                  <c:v>42826</c:v>
                </c:pt>
                <c:pt idx="6">
                  <c:v>42856</c:v>
                </c:pt>
                <c:pt idx="7">
                  <c:v>42887</c:v>
                </c:pt>
                <c:pt idx="8">
                  <c:v>42903</c:v>
                </c:pt>
                <c:pt idx="9">
                  <c:v>42948</c:v>
                </c:pt>
                <c:pt idx="10">
                  <c:v>42979</c:v>
                </c:pt>
                <c:pt idx="11">
                  <c:v>43009</c:v>
                </c:pt>
                <c:pt idx="12">
                  <c:v>43040</c:v>
                </c:pt>
                <c:pt idx="13">
                  <c:v>43080</c:v>
                </c:pt>
                <c:pt idx="14">
                  <c:v>43110</c:v>
                </c:pt>
                <c:pt idx="15">
                  <c:v>43143</c:v>
                </c:pt>
                <c:pt idx="16">
                  <c:v>43189</c:v>
                </c:pt>
                <c:pt idx="17">
                  <c:v>43220</c:v>
                </c:pt>
                <c:pt idx="18">
                  <c:v>43251</c:v>
                </c:pt>
                <c:pt idx="19">
                  <c:v>43281</c:v>
                </c:pt>
                <c:pt idx="20">
                  <c:v>43312</c:v>
                </c:pt>
                <c:pt idx="21">
                  <c:v>43343</c:v>
                </c:pt>
                <c:pt idx="22">
                  <c:v>43373</c:v>
                </c:pt>
                <c:pt idx="23">
                  <c:v>43404</c:v>
                </c:pt>
                <c:pt idx="24">
                  <c:v>43434</c:v>
                </c:pt>
                <c:pt idx="25">
                  <c:v>43465</c:v>
                </c:pt>
                <c:pt idx="26">
                  <c:v>43496</c:v>
                </c:pt>
                <c:pt idx="27">
                  <c:v>43524</c:v>
                </c:pt>
                <c:pt idx="28">
                  <c:v>43555</c:v>
                </c:pt>
                <c:pt idx="29">
                  <c:v>43585</c:v>
                </c:pt>
                <c:pt idx="30">
                  <c:v>43616</c:v>
                </c:pt>
                <c:pt idx="31">
                  <c:v>43646</c:v>
                </c:pt>
                <c:pt idx="32">
                  <c:v>43677</c:v>
                </c:pt>
                <c:pt idx="33">
                  <c:v>43708</c:v>
                </c:pt>
                <c:pt idx="34">
                  <c:v>43738</c:v>
                </c:pt>
                <c:pt idx="35">
                  <c:v>43769</c:v>
                </c:pt>
                <c:pt idx="36">
                  <c:v>43799</c:v>
                </c:pt>
                <c:pt idx="37">
                  <c:v>43830</c:v>
                </c:pt>
                <c:pt idx="38">
                  <c:v>43861</c:v>
                </c:pt>
                <c:pt idx="39">
                  <c:v>43890</c:v>
                </c:pt>
                <c:pt idx="40">
                  <c:v>43921</c:v>
                </c:pt>
                <c:pt idx="41">
                  <c:v>43951</c:v>
                </c:pt>
                <c:pt idx="42">
                  <c:v>43982</c:v>
                </c:pt>
                <c:pt idx="43">
                  <c:v>44012</c:v>
                </c:pt>
                <c:pt idx="44">
                  <c:v>44043</c:v>
                </c:pt>
                <c:pt idx="45">
                  <c:v>44074</c:v>
                </c:pt>
                <c:pt idx="46">
                  <c:v>44104</c:v>
                </c:pt>
                <c:pt idx="47">
                  <c:v>44135</c:v>
                </c:pt>
                <c:pt idx="48">
                  <c:v>44165</c:v>
                </c:pt>
              </c:numCache>
            </c:numRef>
          </c:cat>
          <c:val>
            <c:numRef>
              <c:f>'Detalles de Fondos'!$B$12:$AX$12</c:f>
              <c:numCache>
                <c:formatCode>#,##0;[Red]#,##0</c:formatCode>
                <c:ptCount val="49"/>
                <c:pt idx="0">
                  <c:v>6015343</c:v>
                </c:pt>
                <c:pt idx="1">
                  <c:v>29611954</c:v>
                </c:pt>
                <c:pt idx="2">
                  <c:v>35470328</c:v>
                </c:pt>
                <c:pt idx="3">
                  <c:v>20937455</c:v>
                </c:pt>
                <c:pt idx="4">
                  <c:v>24910993</c:v>
                </c:pt>
                <c:pt idx="5">
                  <c:v>23511598</c:v>
                </c:pt>
                <c:pt idx="6">
                  <c:v>26401957</c:v>
                </c:pt>
                <c:pt idx="7">
                  <c:v>29964875</c:v>
                </c:pt>
                <c:pt idx="8">
                  <c:v>35050706</c:v>
                </c:pt>
                <c:pt idx="9">
                  <c:v>17213312</c:v>
                </c:pt>
                <c:pt idx="10">
                  <c:v>12879970</c:v>
                </c:pt>
                <c:pt idx="11">
                  <c:v>7763587</c:v>
                </c:pt>
                <c:pt idx="12">
                  <c:v>21120371</c:v>
                </c:pt>
                <c:pt idx="13">
                  <c:v>19230346</c:v>
                </c:pt>
                <c:pt idx="14">
                  <c:v>21122827</c:v>
                </c:pt>
                <c:pt idx="15">
                  <c:v>22989810</c:v>
                </c:pt>
                <c:pt idx="16">
                  <c:v>27060035</c:v>
                </c:pt>
                <c:pt idx="17">
                  <c:v>28030704</c:v>
                </c:pt>
                <c:pt idx="18">
                  <c:v>31734057</c:v>
                </c:pt>
                <c:pt idx="19">
                  <c:v>25872804</c:v>
                </c:pt>
                <c:pt idx="20">
                  <c:v>23044616</c:v>
                </c:pt>
                <c:pt idx="21">
                  <c:v>21190973</c:v>
                </c:pt>
                <c:pt idx="22">
                  <c:v>31130210</c:v>
                </c:pt>
                <c:pt idx="23">
                  <c:v>19495559</c:v>
                </c:pt>
                <c:pt idx="24">
                  <c:v>22924879</c:v>
                </c:pt>
                <c:pt idx="25">
                  <c:v>28895399</c:v>
                </c:pt>
                <c:pt idx="26">
                  <c:v>28570693</c:v>
                </c:pt>
                <c:pt idx="27">
                  <c:v>33166437</c:v>
                </c:pt>
                <c:pt idx="28">
                  <c:v>38867393</c:v>
                </c:pt>
                <c:pt idx="29">
                  <c:v>35629257</c:v>
                </c:pt>
                <c:pt idx="30">
                  <c:v>43335037</c:v>
                </c:pt>
                <c:pt idx="31">
                  <c:v>40866576</c:v>
                </c:pt>
                <c:pt idx="32">
                  <c:v>27863792</c:v>
                </c:pt>
                <c:pt idx="33">
                  <c:v>30867438</c:v>
                </c:pt>
                <c:pt idx="34">
                  <c:v>28334538</c:v>
                </c:pt>
                <c:pt idx="35">
                  <c:v>25990075</c:v>
                </c:pt>
                <c:pt idx="36">
                  <c:v>17370484</c:v>
                </c:pt>
                <c:pt idx="37">
                  <c:v>23785957</c:v>
                </c:pt>
                <c:pt idx="38">
                  <c:v>23235255</c:v>
                </c:pt>
                <c:pt idx="39">
                  <c:v>29993139</c:v>
                </c:pt>
                <c:pt idx="40">
                  <c:v>37356243</c:v>
                </c:pt>
                <c:pt idx="41">
                  <c:v>44076322</c:v>
                </c:pt>
                <c:pt idx="42">
                  <c:v>43422902</c:v>
                </c:pt>
                <c:pt idx="43">
                  <c:v>52043324</c:v>
                </c:pt>
                <c:pt idx="44">
                  <c:v>50439940</c:v>
                </c:pt>
                <c:pt idx="45">
                  <c:v>47102731</c:v>
                </c:pt>
                <c:pt idx="46">
                  <c:v>41499541</c:v>
                </c:pt>
                <c:pt idx="47">
                  <c:v>26989579</c:v>
                </c:pt>
                <c:pt idx="48">
                  <c:v>30605371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E-457C-BAC9-BC1E4A2B2D16}"/>
            </c:ext>
          </c:extLst>
        </c:ser>
        <c:ser>
          <c:idx val="1"/>
          <c:order val="1"/>
          <c:tx>
            <c:v>Deposito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'Detalles de Fondos'!$B$1:$AX$1</c:f>
              <c:numCache>
                <c:formatCode>mmm/yyyy</c:formatCode>
                <c:ptCount val="49"/>
                <c:pt idx="0">
                  <c:v>42583</c:v>
                </c:pt>
                <c:pt idx="1">
                  <c:v>42723</c:v>
                </c:pt>
                <c:pt idx="2">
                  <c:v>42745</c:v>
                </c:pt>
                <c:pt idx="3">
                  <c:v>42767</c:v>
                </c:pt>
                <c:pt idx="4">
                  <c:v>42795</c:v>
                </c:pt>
                <c:pt idx="5">
                  <c:v>42826</c:v>
                </c:pt>
                <c:pt idx="6">
                  <c:v>42856</c:v>
                </c:pt>
                <c:pt idx="7">
                  <c:v>42887</c:v>
                </c:pt>
                <c:pt idx="8">
                  <c:v>42903</c:v>
                </c:pt>
                <c:pt idx="9">
                  <c:v>42948</c:v>
                </c:pt>
                <c:pt idx="10">
                  <c:v>42979</c:v>
                </c:pt>
                <c:pt idx="11">
                  <c:v>43009</c:v>
                </c:pt>
                <c:pt idx="12">
                  <c:v>43040</c:v>
                </c:pt>
                <c:pt idx="13">
                  <c:v>43080</c:v>
                </c:pt>
                <c:pt idx="14">
                  <c:v>43110</c:v>
                </c:pt>
                <c:pt idx="15">
                  <c:v>43143</c:v>
                </c:pt>
                <c:pt idx="16">
                  <c:v>43189</c:v>
                </c:pt>
                <c:pt idx="17">
                  <c:v>43220</c:v>
                </c:pt>
                <c:pt idx="18">
                  <c:v>43251</c:v>
                </c:pt>
                <c:pt idx="19">
                  <c:v>43281</c:v>
                </c:pt>
                <c:pt idx="20">
                  <c:v>43312</c:v>
                </c:pt>
                <c:pt idx="21">
                  <c:v>43343</c:v>
                </c:pt>
                <c:pt idx="22">
                  <c:v>43373</c:v>
                </c:pt>
                <c:pt idx="23">
                  <c:v>43404</c:v>
                </c:pt>
                <c:pt idx="24">
                  <c:v>43434</c:v>
                </c:pt>
                <c:pt idx="25">
                  <c:v>43465</c:v>
                </c:pt>
                <c:pt idx="26">
                  <c:v>43496</c:v>
                </c:pt>
                <c:pt idx="27">
                  <c:v>43524</c:v>
                </c:pt>
                <c:pt idx="28">
                  <c:v>43555</c:v>
                </c:pt>
                <c:pt idx="29">
                  <c:v>43585</c:v>
                </c:pt>
                <c:pt idx="30">
                  <c:v>43616</c:v>
                </c:pt>
                <c:pt idx="31">
                  <c:v>43646</c:v>
                </c:pt>
                <c:pt idx="32">
                  <c:v>43677</c:v>
                </c:pt>
                <c:pt idx="33">
                  <c:v>43708</c:v>
                </c:pt>
                <c:pt idx="34">
                  <c:v>43738</c:v>
                </c:pt>
                <c:pt idx="35">
                  <c:v>43769</c:v>
                </c:pt>
                <c:pt idx="36">
                  <c:v>43799</c:v>
                </c:pt>
                <c:pt idx="37">
                  <c:v>43830</c:v>
                </c:pt>
                <c:pt idx="38">
                  <c:v>43861</c:v>
                </c:pt>
                <c:pt idx="39">
                  <c:v>43890</c:v>
                </c:pt>
                <c:pt idx="40">
                  <c:v>43921</c:v>
                </c:pt>
                <c:pt idx="41">
                  <c:v>43951</c:v>
                </c:pt>
                <c:pt idx="42">
                  <c:v>43982</c:v>
                </c:pt>
                <c:pt idx="43">
                  <c:v>44012</c:v>
                </c:pt>
                <c:pt idx="44">
                  <c:v>44043</c:v>
                </c:pt>
                <c:pt idx="45">
                  <c:v>44074</c:v>
                </c:pt>
                <c:pt idx="46">
                  <c:v>44104</c:v>
                </c:pt>
                <c:pt idx="47">
                  <c:v>44135</c:v>
                </c:pt>
                <c:pt idx="48">
                  <c:v>44165</c:v>
                </c:pt>
              </c:numCache>
            </c:numRef>
          </c:cat>
          <c:val>
            <c:numRef>
              <c:f>'Detalles de Fondos'!$B$13:$AX$13</c:f>
              <c:numCache>
                <c:formatCode>#,##0;[Red]#,##0</c:formatCode>
                <c:ptCount val="49"/>
                <c:pt idx="0">
                  <c:v>6500000</c:v>
                </c:pt>
                <c:pt idx="1">
                  <c:v>6553445</c:v>
                </c:pt>
                <c:pt idx="2">
                  <c:v>6570484</c:v>
                </c:pt>
                <c:pt idx="3">
                  <c:v>19519167</c:v>
                </c:pt>
                <c:pt idx="4">
                  <c:v>19536295</c:v>
                </c:pt>
                <c:pt idx="5">
                  <c:v>19584641</c:v>
                </c:pt>
                <c:pt idx="6">
                  <c:v>19629863</c:v>
                </c:pt>
                <c:pt idx="7">
                  <c:v>19696897</c:v>
                </c:pt>
                <c:pt idx="8">
                  <c:v>19722015</c:v>
                </c:pt>
                <c:pt idx="9">
                  <c:v>17646194</c:v>
                </c:pt>
                <c:pt idx="10">
                  <c:v>17681248</c:v>
                </c:pt>
                <c:pt idx="11">
                  <c:v>17715703</c:v>
                </c:pt>
                <c:pt idx="12">
                  <c:v>17749125</c:v>
                </c:pt>
                <c:pt idx="13">
                  <c:v>32838244</c:v>
                </c:pt>
                <c:pt idx="14">
                  <c:v>32871795</c:v>
                </c:pt>
                <c:pt idx="15">
                  <c:v>38771114</c:v>
                </c:pt>
                <c:pt idx="16">
                  <c:v>47635575</c:v>
                </c:pt>
                <c:pt idx="17">
                  <c:v>52102531</c:v>
                </c:pt>
                <c:pt idx="18">
                  <c:v>55875674</c:v>
                </c:pt>
                <c:pt idx="19">
                  <c:v>61015535</c:v>
                </c:pt>
                <c:pt idx="20">
                  <c:v>63215882</c:v>
                </c:pt>
                <c:pt idx="21">
                  <c:v>64525444</c:v>
                </c:pt>
                <c:pt idx="22">
                  <c:v>64618357</c:v>
                </c:pt>
                <c:pt idx="23">
                  <c:v>64709558</c:v>
                </c:pt>
                <c:pt idx="24">
                  <c:v>64803188</c:v>
                </c:pt>
                <c:pt idx="25">
                  <c:v>64901325</c:v>
                </c:pt>
                <c:pt idx="26">
                  <c:v>65019595</c:v>
                </c:pt>
                <c:pt idx="27">
                  <c:v>65110681</c:v>
                </c:pt>
                <c:pt idx="28">
                  <c:v>65211973</c:v>
                </c:pt>
                <c:pt idx="29">
                  <c:v>65322390</c:v>
                </c:pt>
                <c:pt idx="30">
                  <c:v>65446441</c:v>
                </c:pt>
                <c:pt idx="31">
                  <c:v>65555327</c:v>
                </c:pt>
                <c:pt idx="32">
                  <c:v>65664802</c:v>
                </c:pt>
                <c:pt idx="33">
                  <c:v>65773546</c:v>
                </c:pt>
                <c:pt idx="34">
                  <c:v>65921455</c:v>
                </c:pt>
                <c:pt idx="35">
                  <c:v>65968179</c:v>
                </c:pt>
                <c:pt idx="36">
                  <c:v>65968179</c:v>
                </c:pt>
                <c:pt idx="37">
                  <c:v>65992941</c:v>
                </c:pt>
                <c:pt idx="38">
                  <c:v>66059464</c:v>
                </c:pt>
                <c:pt idx="39">
                  <c:v>66119536</c:v>
                </c:pt>
                <c:pt idx="40">
                  <c:v>66172102</c:v>
                </c:pt>
                <c:pt idx="41">
                  <c:v>66226270</c:v>
                </c:pt>
                <c:pt idx="42">
                  <c:v>66274365</c:v>
                </c:pt>
                <c:pt idx="43">
                  <c:v>66288978</c:v>
                </c:pt>
                <c:pt idx="44">
                  <c:v>66310515</c:v>
                </c:pt>
                <c:pt idx="45">
                  <c:v>66314165</c:v>
                </c:pt>
                <c:pt idx="46">
                  <c:v>66316912</c:v>
                </c:pt>
                <c:pt idx="47">
                  <c:v>66316912</c:v>
                </c:pt>
                <c:pt idx="48">
                  <c:v>66316912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E-457C-BAC9-BC1E4A2B2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4655760"/>
        <c:axId val="1974722768"/>
      </c:areaChart>
      <c:dateAx>
        <c:axId val="1894655760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974722768"/>
        <c:crosses val="autoZero"/>
        <c:auto val="1"/>
        <c:lblOffset val="100"/>
        <c:baseTimeUnit val="days"/>
      </c:dateAx>
      <c:valAx>
        <c:axId val="1974722768"/>
        <c:scaling>
          <c:orientation val="minMax"/>
          <c:max val="12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894655760"/>
        <c:crosses val="autoZero"/>
        <c:crossBetween val="midCat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Fondos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Fondo Reserva Cta Cte</c:v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'Detalles de Fondos'!$B$1:$AX$1</c:f>
              <c:numCache>
                <c:formatCode>mmm/yyyy</c:formatCode>
                <c:ptCount val="49"/>
                <c:pt idx="0">
                  <c:v>42583</c:v>
                </c:pt>
                <c:pt idx="1">
                  <c:v>42723</c:v>
                </c:pt>
                <c:pt idx="2">
                  <c:v>42745</c:v>
                </c:pt>
                <c:pt idx="3">
                  <c:v>42767</c:v>
                </c:pt>
                <c:pt idx="4">
                  <c:v>42795</c:v>
                </c:pt>
                <c:pt idx="5">
                  <c:v>42826</c:v>
                </c:pt>
                <c:pt idx="6">
                  <c:v>42856</c:v>
                </c:pt>
                <c:pt idx="7">
                  <c:v>42887</c:v>
                </c:pt>
                <c:pt idx="8">
                  <c:v>42903</c:v>
                </c:pt>
                <c:pt idx="9">
                  <c:v>42948</c:v>
                </c:pt>
                <c:pt idx="10">
                  <c:v>42979</c:v>
                </c:pt>
                <c:pt idx="11">
                  <c:v>43009</c:v>
                </c:pt>
                <c:pt idx="12">
                  <c:v>43040</c:v>
                </c:pt>
                <c:pt idx="13">
                  <c:v>43080</c:v>
                </c:pt>
                <c:pt idx="14">
                  <c:v>43110</c:v>
                </c:pt>
                <c:pt idx="15">
                  <c:v>43143</c:v>
                </c:pt>
                <c:pt idx="16">
                  <c:v>43189</c:v>
                </c:pt>
                <c:pt idx="17">
                  <c:v>43220</c:v>
                </c:pt>
                <c:pt idx="18">
                  <c:v>43251</c:v>
                </c:pt>
                <c:pt idx="19">
                  <c:v>43281</c:v>
                </c:pt>
                <c:pt idx="20">
                  <c:v>43312</c:v>
                </c:pt>
                <c:pt idx="21">
                  <c:v>43343</c:v>
                </c:pt>
                <c:pt idx="22">
                  <c:v>43373</c:v>
                </c:pt>
                <c:pt idx="23">
                  <c:v>43404</c:v>
                </c:pt>
                <c:pt idx="24">
                  <c:v>43434</c:v>
                </c:pt>
                <c:pt idx="25">
                  <c:v>43465</c:v>
                </c:pt>
                <c:pt idx="26">
                  <c:v>43496</c:v>
                </c:pt>
                <c:pt idx="27">
                  <c:v>43524</c:v>
                </c:pt>
                <c:pt idx="28">
                  <c:v>43555</c:v>
                </c:pt>
                <c:pt idx="29">
                  <c:v>43585</c:v>
                </c:pt>
                <c:pt idx="30">
                  <c:v>43616</c:v>
                </c:pt>
                <c:pt idx="31">
                  <c:v>43646</c:v>
                </c:pt>
                <c:pt idx="32">
                  <c:v>43677</c:v>
                </c:pt>
                <c:pt idx="33">
                  <c:v>43708</c:v>
                </c:pt>
                <c:pt idx="34">
                  <c:v>43738</c:v>
                </c:pt>
                <c:pt idx="35">
                  <c:v>43769</c:v>
                </c:pt>
                <c:pt idx="36">
                  <c:v>43799</c:v>
                </c:pt>
                <c:pt idx="37">
                  <c:v>43830</c:v>
                </c:pt>
                <c:pt idx="38">
                  <c:v>43861</c:v>
                </c:pt>
                <c:pt idx="39">
                  <c:v>43890</c:v>
                </c:pt>
                <c:pt idx="40">
                  <c:v>43921</c:v>
                </c:pt>
                <c:pt idx="41">
                  <c:v>43951</c:v>
                </c:pt>
                <c:pt idx="42">
                  <c:v>43982</c:v>
                </c:pt>
                <c:pt idx="43">
                  <c:v>44012</c:v>
                </c:pt>
                <c:pt idx="44">
                  <c:v>44043</c:v>
                </c:pt>
                <c:pt idx="45">
                  <c:v>44074</c:v>
                </c:pt>
                <c:pt idx="46">
                  <c:v>44104</c:v>
                </c:pt>
                <c:pt idx="47">
                  <c:v>44135</c:v>
                </c:pt>
                <c:pt idx="48">
                  <c:v>44165</c:v>
                </c:pt>
              </c:numCache>
            </c:numRef>
          </c:cat>
          <c:val>
            <c:numRef>
              <c:f>'Detalles de Fondos'!$B$2:$AX$2</c:f>
              <c:numCache>
                <c:formatCode>#,##0;[Red]#,##0</c:formatCode>
                <c:ptCount val="49"/>
                <c:pt idx="0">
                  <c:v>3939498</c:v>
                </c:pt>
                <c:pt idx="1">
                  <c:v>11047726</c:v>
                </c:pt>
                <c:pt idx="2">
                  <c:v>13564000</c:v>
                </c:pt>
                <c:pt idx="3">
                  <c:v>5200310</c:v>
                </c:pt>
                <c:pt idx="4">
                  <c:v>7567883</c:v>
                </c:pt>
                <c:pt idx="5">
                  <c:v>9886424</c:v>
                </c:pt>
                <c:pt idx="6">
                  <c:v>12345297</c:v>
                </c:pt>
                <c:pt idx="7">
                  <c:v>15053859</c:v>
                </c:pt>
                <c:pt idx="8">
                  <c:v>15053859</c:v>
                </c:pt>
                <c:pt idx="9">
                  <c:v>20861616</c:v>
                </c:pt>
                <c:pt idx="10">
                  <c:v>23790920</c:v>
                </c:pt>
                <c:pt idx="11">
                  <c:v>26452163</c:v>
                </c:pt>
                <c:pt idx="12">
                  <c:v>29347320</c:v>
                </c:pt>
                <c:pt idx="13">
                  <c:v>17292034</c:v>
                </c:pt>
                <c:pt idx="14">
                  <c:v>20140486</c:v>
                </c:pt>
                <c:pt idx="15">
                  <c:v>16915060</c:v>
                </c:pt>
                <c:pt idx="16">
                  <c:v>10704351</c:v>
                </c:pt>
                <c:pt idx="17">
                  <c:v>8822968</c:v>
                </c:pt>
                <c:pt idx="18">
                  <c:v>6173962</c:v>
                </c:pt>
                <c:pt idx="19">
                  <c:v>2268728</c:v>
                </c:pt>
                <c:pt idx="20">
                  <c:v>1376532</c:v>
                </c:pt>
                <c:pt idx="21">
                  <c:v>1577377</c:v>
                </c:pt>
                <c:pt idx="22">
                  <c:v>2744046</c:v>
                </c:pt>
                <c:pt idx="23">
                  <c:v>3931441</c:v>
                </c:pt>
                <c:pt idx="24">
                  <c:v>4752544</c:v>
                </c:pt>
                <c:pt idx="25">
                  <c:v>5747239</c:v>
                </c:pt>
                <c:pt idx="26">
                  <c:v>6858937</c:v>
                </c:pt>
                <c:pt idx="27">
                  <c:v>6463784</c:v>
                </c:pt>
                <c:pt idx="28">
                  <c:v>6335420</c:v>
                </c:pt>
                <c:pt idx="29">
                  <c:v>7401518</c:v>
                </c:pt>
                <c:pt idx="30">
                  <c:v>8524484</c:v>
                </c:pt>
                <c:pt idx="31">
                  <c:v>9797806</c:v>
                </c:pt>
                <c:pt idx="32">
                  <c:v>6950276</c:v>
                </c:pt>
                <c:pt idx="33">
                  <c:v>8331951</c:v>
                </c:pt>
                <c:pt idx="34">
                  <c:v>9735358</c:v>
                </c:pt>
                <c:pt idx="35">
                  <c:v>9218735</c:v>
                </c:pt>
                <c:pt idx="36">
                  <c:v>9958587</c:v>
                </c:pt>
                <c:pt idx="37">
                  <c:v>11217556</c:v>
                </c:pt>
                <c:pt idx="38">
                  <c:v>12502069</c:v>
                </c:pt>
                <c:pt idx="39">
                  <c:v>12600205</c:v>
                </c:pt>
                <c:pt idx="40">
                  <c:v>13823838</c:v>
                </c:pt>
                <c:pt idx="41">
                  <c:v>14767743</c:v>
                </c:pt>
                <c:pt idx="42">
                  <c:v>15952905</c:v>
                </c:pt>
                <c:pt idx="43">
                  <c:v>17108638</c:v>
                </c:pt>
                <c:pt idx="44">
                  <c:v>18381877</c:v>
                </c:pt>
                <c:pt idx="45">
                  <c:v>19565205</c:v>
                </c:pt>
                <c:pt idx="46">
                  <c:v>20990978</c:v>
                </c:pt>
                <c:pt idx="47">
                  <c:v>22272819</c:v>
                </c:pt>
                <c:pt idx="48">
                  <c:v>22411784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5-4128-86AE-388E8B48A40F}"/>
            </c:ext>
          </c:extLst>
        </c:ser>
        <c:ser>
          <c:idx val="1"/>
          <c:order val="1"/>
          <c:tx>
            <c:v>Fondo Reserva Inv.</c:v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'Detalles de Fondos'!$B$1:$AX$1</c:f>
              <c:numCache>
                <c:formatCode>mmm/yyyy</c:formatCode>
                <c:ptCount val="49"/>
                <c:pt idx="0">
                  <c:v>42583</c:v>
                </c:pt>
                <c:pt idx="1">
                  <c:v>42723</c:v>
                </c:pt>
                <c:pt idx="2">
                  <c:v>42745</c:v>
                </c:pt>
                <c:pt idx="3">
                  <c:v>42767</c:v>
                </c:pt>
                <c:pt idx="4">
                  <c:v>42795</c:v>
                </c:pt>
                <c:pt idx="5">
                  <c:v>42826</c:v>
                </c:pt>
                <c:pt idx="6">
                  <c:v>42856</c:v>
                </c:pt>
                <c:pt idx="7">
                  <c:v>42887</c:v>
                </c:pt>
                <c:pt idx="8">
                  <c:v>42903</c:v>
                </c:pt>
                <c:pt idx="9">
                  <c:v>42948</c:v>
                </c:pt>
                <c:pt idx="10">
                  <c:v>42979</c:v>
                </c:pt>
                <c:pt idx="11">
                  <c:v>43009</c:v>
                </c:pt>
                <c:pt idx="12">
                  <c:v>43040</c:v>
                </c:pt>
                <c:pt idx="13">
                  <c:v>43080</c:v>
                </c:pt>
                <c:pt idx="14">
                  <c:v>43110</c:v>
                </c:pt>
                <c:pt idx="15">
                  <c:v>43143</c:v>
                </c:pt>
                <c:pt idx="16">
                  <c:v>43189</c:v>
                </c:pt>
                <c:pt idx="17">
                  <c:v>43220</c:v>
                </c:pt>
                <c:pt idx="18">
                  <c:v>43251</c:v>
                </c:pt>
                <c:pt idx="19">
                  <c:v>43281</c:v>
                </c:pt>
                <c:pt idx="20">
                  <c:v>43312</c:v>
                </c:pt>
                <c:pt idx="21">
                  <c:v>43343</c:v>
                </c:pt>
                <c:pt idx="22">
                  <c:v>43373</c:v>
                </c:pt>
                <c:pt idx="23">
                  <c:v>43404</c:v>
                </c:pt>
                <c:pt idx="24">
                  <c:v>43434</c:v>
                </c:pt>
                <c:pt idx="25">
                  <c:v>43465</c:v>
                </c:pt>
                <c:pt idx="26">
                  <c:v>43496</c:v>
                </c:pt>
                <c:pt idx="27">
                  <c:v>43524</c:v>
                </c:pt>
                <c:pt idx="28">
                  <c:v>43555</c:v>
                </c:pt>
                <c:pt idx="29">
                  <c:v>43585</c:v>
                </c:pt>
                <c:pt idx="30">
                  <c:v>43616</c:v>
                </c:pt>
                <c:pt idx="31">
                  <c:v>43646</c:v>
                </c:pt>
                <c:pt idx="32">
                  <c:v>43677</c:v>
                </c:pt>
                <c:pt idx="33">
                  <c:v>43708</c:v>
                </c:pt>
                <c:pt idx="34">
                  <c:v>43738</c:v>
                </c:pt>
                <c:pt idx="35">
                  <c:v>43769</c:v>
                </c:pt>
                <c:pt idx="36">
                  <c:v>43799</c:v>
                </c:pt>
                <c:pt idx="37">
                  <c:v>43830</c:v>
                </c:pt>
                <c:pt idx="38">
                  <c:v>43861</c:v>
                </c:pt>
                <c:pt idx="39">
                  <c:v>43890</c:v>
                </c:pt>
                <c:pt idx="40">
                  <c:v>43921</c:v>
                </c:pt>
                <c:pt idx="41">
                  <c:v>43951</c:v>
                </c:pt>
                <c:pt idx="42">
                  <c:v>43982</c:v>
                </c:pt>
                <c:pt idx="43">
                  <c:v>44012</c:v>
                </c:pt>
                <c:pt idx="44">
                  <c:v>44043</c:v>
                </c:pt>
                <c:pt idx="45">
                  <c:v>44074</c:v>
                </c:pt>
                <c:pt idx="46">
                  <c:v>44104</c:v>
                </c:pt>
                <c:pt idx="47">
                  <c:v>44135</c:v>
                </c:pt>
                <c:pt idx="48">
                  <c:v>44165</c:v>
                </c:pt>
              </c:numCache>
            </c:numRef>
          </c:cat>
          <c:val>
            <c:numRef>
              <c:f>'Detalles de Fondos'!$B$3:$AX$3</c:f>
              <c:numCache>
                <c:formatCode>#,##0;[Red]#,##0</c:formatCode>
                <c:ptCount val="49"/>
                <c:pt idx="0">
                  <c:v>6500000</c:v>
                </c:pt>
                <c:pt idx="1">
                  <c:v>6553445</c:v>
                </c:pt>
                <c:pt idx="2">
                  <c:v>6570484</c:v>
                </c:pt>
                <c:pt idx="3">
                  <c:v>17419167</c:v>
                </c:pt>
                <c:pt idx="4">
                  <c:v>17436295</c:v>
                </c:pt>
                <c:pt idx="5">
                  <c:v>17484641</c:v>
                </c:pt>
                <c:pt idx="6">
                  <c:v>17529863</c:v>
                </c:pt>
                <c:pt idx="7">
                  <c:v>17571697</c:v>
                </c:pt>
                <c:pt idx="8">
                  <c:v>17596815</c:v>
                </c:pt>
                <c:pt idx="9">
                  <c:v>17646194</c:v>
                </c:pt>
                <c:pt idx="10">
                  <c:v>17681248</c:v>
                </c:pt>
                <c:pt idx="11">
                  <c:v>17715703</c:v>
                </c:pt>
                <c:pt idx="12">
                  <c:v>17749125</c:v>
                </c:pt>
                <c:pt idx="13">
                  <c:v>32838244</c:v>
                </c:pt>
                <c:pt idx="14">
                  <c:v>32871795</c:v>
                </c:pt>
                <c:pt idx="15">
                  <c:v>38771114</c:v>
                </c:pt>
                <c:pt idx="16">
                  <c:v>47635575</c:v>
                </c:pt>
                <c:pt idx="17">
                  <c:v>52102531</c:v>
                </c:pt>
                <c:pt idx="18">
                  <c:v>55875674</c:v>
                </c:pt>
                <c:pt idx="19">
                  <c:v>61015535</c:v>
                </c:pt>
                <c:pt idx="20">
                  <c:v>63215882</c:v>
                </c:pt>
                <c:pt idx="21">
                  <c:v>64525444</c:v>
                </c:pt>
                <c:pt idx="22">
                  <c:v>64618357</c:v>
                </c:pt>
                <c:pt idx="23">
                  <c:v>64709558</c:v>
                </c:pt>
                <c:pt idx="24">
                  <c:v>64803188</c:v>
                </c:pt>
                <c:pt idx="25">
                  <c:v>64901325</c:v>
                </c:pt>
                <c:pt idx="26">
                  <c:v>65019595</c:v>
                </c:pt>
                <c:pt idx="27">
                  <c:v>65110681</c:v>
                </c:pt>
                <c:pt idx="28">
                  <c:v>65211973</c:v>
                </c:pt>
                <c:pt idx="29">
                  <c:v>65322390</c:v>
                </c:pt>
                <c:pt idx="30">
                  <c:v>65446441</c:v>
                </c:pt>
                <c:pt idx="31">
                  <c:v>65555327</c:v>
                </c:pt>
                <c:pt idx="32">
                  <c:v>65664802</c:v>
                </c:pt>
                <c:pt idx="33">
                  <c:v>65773546</c:v>
                </c:pt>
                <c:pt idx="34">
                  <c:v>65921455</c:v>
                </c:pt>
                <c:pt idx="35">
                  <c:v>65968179</c:v>
                </c:pt>
                <c:pt idx="36">
                  <c:v>65968179</c:v>
                </c:pt>
                <c:pt idx="37">
                  <c:v>65992941</c:v>
                </c:pt>
                <c:pt idx="38">
                  <c:v>66059464</c:v>
                </c:pt>
                <c:pt idx="39">
                  <c:v>66119536</c:v>
                </c:pt>
                <c:pt idx="40">
                  <c:v>66172102</c:v>
                </c:pt>
                <c:pt idx="41">
                  <c:v>66226270</c:v>
                </c:pt>
                <c:pt idx="42">
                  <c:v>66274365</c:v>
                </c:pt>
                <c:pt idx="43">
                  <c:v>66288978</c:v>
                </c:pt>
                <c:pt idx="44">
                  <c:v>66310515</c:v>
                </c:pt>
                <c:pt idx="45">
                  <c:v>66314165</c:v>
                </c:pt>
                <c:pt idx="46">
                  <c:v>66316912</c:v>
                </c:pt>
                <c:pt idx="47">
                  <c:v>66316912</c:v>
                </c:pt>
                <c:pt idx="48">
                  <c:v>66316912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45-4128-86AE-388E8B48A40F}"/>
            </c:ext>
          </c:extLst>
        </c:ser>
        <c:ser>
          <c:idx val="2"/>
          <c:order val="2"/>
          <c:tx>
            <c:v>Fondo Indemnizacion</c:v>
          </c:tx>
          <c:spPr>
            <a:solidFill>
              <a:schemeClr val="accent3"/>
            </a:solidFill>
            <a:ln w="25400">
              <a:noFill/>
            </a:ln>
            <a:effectLst/>
          </c:spPr>
          <c:val>
            <c:numRef>
              <c:f>'Detalles de Fondos'!$B$4:$AX$4</c:f>
              <c:numCache>
                <c:formatCode>#,##0;[Red]#,##0</c:formatCode>
                <c:ptCount val="49"/>
                <c:pt idx="0">
                  <c:v>0</c:v>
                </c:pt>
                <c:pt idx="1">
                  <c:v>887783</c:v>
                </c:pt>
                <c:pt idx="2">
                  <c:v>1398619</c:v>
                </c:pt>
                <c:pt idx="3">
                  <c:v>1915423</c:v>
                </c:pt>
                <c:pt idx="4">
                  <c:v>2405822</c:v>
                </c:pt>
                <c:pt idx="5">
                  <c:v>1303652</c:v>
                </c:pt>
                <c:pt idx="6">
                  <c:v>1132278</c:v>
                </c:pt>
                <c:pt idx="7">
                  <c:v>1735843</c:v>
                </c:pt>
                <c:pt idx="8">
                  <c:v>1735843</c:v>
                </c:pt>
                <c:pt idx="9">
                  <c:v>3188337</c:v>
                </c:pt>
                <c:pt idx="10">
                  <c:v>952367</c:v>
                </c:pt>
                <c:pt idx="11">
                  <c:v>1668665</c:v>
                </c:pt>
                <c:pt idx="12">
                  <c:v>2341371</c:v>
                </c:pt>
                <c:pt idx="13">
                  <c:v>2981180</c:v>
                </c:pt>
                <c:pt idx="14">
                  <c:v>3523480</c:v>
                </c:pt>
                <c:pt idx="15">
                  <c:v>4071418</c:v>
                </c:pt>
                <c:pt idx="16">
                  <c:v>4552808</c:v>
                </c:pt>
                <c:pt idx="17">
                  <c:v>5079526</c:v>
                </c:pt>
                <c:pt idx="18">
                  <c:v>5658955</c:v>
                </c:pt>
                <c:pt idx="19">
                  <c:v>6287307</c:v>
                </c:pt>
                <c:pt idx="20">
                  <c:v>6287307</c:v>
                </c:pt>
                <c:pt idx="21">
                  <c:v>6287307</c:v>
                </c:pt>
                <c:pt idx="22">
                  <c:v>6287307</c:v>
                </c:pt>
                <c:pt idx="23">
                  <c:v>6122997</c:v>
                </c:pt>
                <c:pt idx="24">
                  <c:v>6663964</c:v>
                </c:pt>
                <c:pt idx="25">
                  <c:v>7224253</c:v>
                </c:pt>
                <c:pt idx="26">
                  <c:v>7807726</c:v>
                </c:pt>
                <c:pt idx="27">
                  <c:v>8354678</c:v>
                </c:pt>
                <c:pt idx="28">
                  <c:v>8709480</c:v>
                </c:pt>
                <c:pt idx="29">
                  <c:v>9274694</c:v>
                </c:pt>
                <c:pt idx="30">
                  <c:v>9870127</c:v>
                </c:pt>
                <c:pt idx="31">
                  <c:v>9870127</c:v>
                </c:pt>
                <c:pt idx="32">
                  <c:v>9870127</c:v>
                </c:pt>
                <c:pt idx="33">
                  <c:v>9570697</c:v>
                </c:pt>
                <c:pt idx="34">
                  <c:v>9570697</c:v>
                </c:pt>
                <c:pt idx="35">
                  <c:v>9570697</c:v>
                </c:pt>
                <c:pt idx="36">
                  <c:v>9397993</c:v>
                </c:pt>
                <c:pt idx="37">
                  <c:v>9394993</c:v>
                </c:pt>
                <c:pt idx="38">
                  <c:v>9394993</c:v>
                </c:pt>
                <c:pt idx="39">
                  <c:v>9394993</c:v>
                </c:pt>
                <c:pt idx="40">
                  <c:v>9394993</c:v>
                </c:pt>
                <c:pt idx="41">
                  <c:v>9394993</c:v>
                </c:pt>
                <c:pt idx="42">
                  <c:v>9394993</c:v>
                </c:pt>
                <c:pt idx="43">
                  <c:v>9394993</c:v>
                </c:pt>
                <c:pt idx="44">
                  <c:v>9394993</c:v>
                </c:pt>
                <c:pt idx="45">
                  <c:v>9394993</c:v>
                </c:pt>
                <c:pt idx="46">
                  <c:v>9394993</c:v>
                </c:pt>
                <c:pt idx="47">
                  <c:v>9394993</c:v>
                </c:pt>
                <c:pt idx="48">
                  <c:v>9394993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45-4128-86AE-388E8B48A40F}"/>
            </c:ext>
          </c:extLst>
        </c:ser>
        <c:ser>
          <c:idx val="3"/>
          <c:order val="3"/>
          <c:tx>
            <c:v>Fondo Salones Eventos</c:v>
          </c:tx>
          <c:spPr>
            <a:solidFill>
              <a:schemeClr val="accent4"/>
            </a:solidFill>
            <a:ln w="25400">
              <a:noFill/>
            </a:ln>
            <a:effectLst/>
          </c:spPr>
          <c:val>
            <c:numRef>
              <c:f>'Detalles de Fondos'!$B$6:$AX$6</c:f>
              <c:numCache>
                <c:formatCode>#,##0;[Red]#,##0</c:formatCode>
                <c:ptCount val="49"/>
                <c:pt idx="0">
                  <c:v>2377378</c:v>
                </c:pt>
                <c:pt idx="1">
                  <c:v>3757783</c:v>
                </c:pt>
                <c:pt idx="2">
                  <c:v>3809783</c:v>
                </c:pt>
                <c:pt idx="3">
                  <c:v>3887783</c:v>
                </c:pt>
                <c:pt idx="4">
                  <c:v>4017783</c:v>
                </c:pt>
                <c:pt idx="5">
                  <c:v>4060037</c:v>
                </c:pt>
                <c:pt idx="6">
                  <c:v>4190497</c:v>
                </c:pt>
                <c:pt idx="7">
                  <c:v>4398497</c:v>
                </c:pt>
                <c:pt idx="8">
                  <c:v>2258121</c:v>
                </c:pt>
                <c:pt idx="9">
                  <c:v>2830121</c:v>
                </c:pt>
                <c:pt idx="10">
                  <c:v>2908121</c:v>
                </c:pt>
                <c:pt idx="11">
                  <c:v>3464621</c:v>
                </c:pt>
                <c:pt idx="12">
                  <c:v>3673321</c:v>
                </c:pt>
                <c:pt idx="13">
                  <c:v>3668195</c:v>
                </c:pt>
                <c:pt idx="14">
                  <c:v>3278755</c:v>
                </c:pt>
                <c:pt idx="15">
                  <c:v>3232465</c:v>
                </c:pt>
                <c:pt idx="16">
                  <c:v>3067095</c:v>
                </c:pt>
                <c:pt idx="17">
                  <c:v>2293798</c:v>
                </c:pt>
                <c:pt idx="18">
                  <c:v>2643898</c:v>
                </c:pt>
                <c:pt idx="19">
                  <c:v>2886898</c:v>
                </c:pt>
                <c:pt idx="20">
                  <c:v>3316498</c:v>
                </c:pt>
                <c:pt idx="21">
                  <c:v>3437298</c:v>
                </c:pt>
                <c:pt idx="22">
                  <c:v>3503299</c:v>
                </c:pt>
                <c:pt idx="23">
                  <c:v>3639039</c:v>
                </c:pt>
                <c:pt idx="24">
                  <c:v>3611224</c:v>
                </c:pt>
                <c:pt idx="25">
                  <c:v>3773224</c:v>
                </c:pt>
                <c:pt idx="26">
                  <c:v>3935224</c:v>
                </c:pt>
                <c:pt idx="27">
                  <c:v>4097224</c:v>
                </c:pt>
                <c:pt idx="28">
                  <c:v>4279644</c:v>
                </c:pt>
                <c:pt idx="29">
                  <c:v>-270511</c:v>
                </c:pt>
                <c:pt idx="30">
                  <c:v>-1140332</c:v>
                </c:pt>
                <c:pt idx="31">
                  <c:v>-1323432</c:v>
                </c:pt>
                <c:pt idx="32">
                  <c:v>-1161432</c:v>
                </c:pt>
                <c:pt idx="33">
                  <c:v>-965432</c:v>
                </c:pt>
                <c:pt idx="34">
                  <c:v>-762201</c:v>
                </c:pt>
                <c:pt idx="35">
                  <c:v>-701701</c:v>
                </c:pt>
                <c:pt idx="36">
                  <c:v>-505701</c:v>
                </c:pt>
                <c:pt idx="37">
                  <c:v>-281701</c:v>
                </c:pt>
                <c:pt idx="38">
                  <c:v>-113701</c:v>
                </c:pt>
                <c:pt idx="39">
                  <c:v>-1701</c:v>
                </c:pt>
                <c:pt idx="40">
                  <c:v>-4691</c:v>
                </c:pt>
                <c:pt idx="41">
                  <c:v>-4691</c:v>
                </c:pt>
                <c:pt idx="42">
                  <c:v>-4691</c:v>
                </c:pt>
                <c:pt idx="43">
                  <c:v>-4691</c:v>
                </c:pt>
                <c:pt idx="44">
                  <c:v>-4691</c:v>
                </c:pt>
                <c:pt idx="45">
                  <c:v>-4691</c:v>
                </c:pt>
                <c:pt idx="46">
                  <c:v>-4691</c:v>
                </c:pt>
                <c:pt idx="47">
                  <c:v>-4691</c:v>
                </c:pt>
                <c:pt idx="48">
                  <c:v>-4691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45-4128-86AE-388E8B48A40F}"/>
            </c:ext>
          </c:extLst>
        </c:ser>
        <c:ser>
          <c:idx val="4"/>
          <c:order val="4"/>
          <c:tx>
            <c:v>Fondo Lavanderia</c:v>
          </c:tx>
          <c:spPr>
            <a:solidFill>
              <a:schemeClr val="accent5"/>
            </a:solidFill>
            <a:ln w="25400">
              <a:noFill/>
            </a:ln>
            <a:effectLst/>
          </c:spPr>
          <c:val>
            <c:numRef>
              <c:f>'Detalles de Fondos'!$B$5:$AX$5</c:f>
              <c:numCache>
                <c:formatCode>#,##0;[Red]#,##0</c:formatCode>
                <c:ptCount val="49"/>
                <c:pt idx="0">
                  <c:v>375762</c:v>
                </c:pt>
                <c:pt idx="1">
                  <c:v>1004140</c:v>
                </c:pt>
                <c:pt idx="2">
                  <c:v>1004140</c:v>
                </c:pt>
                <c:pt idx="3">
                  <c:v>1004140</c:v>
                </c:pt>
                <c:pt idx="4">
                  <c:v>1073471</c:v>
                </c:pt>
                <c:pt idx="5">
                  <c:v>1110978</c:v>
                </c:pt>
                <c:pt idx="6">
                  <c:v>1138451</c:v>
                </c:pt>
                <c:pt idx="7">
                  <c:v>1138451</c:v>
                </c:pt>
                <c:pt idx="8">
                  <c:v>1222992</c:v>
                </c:pt>
                <c:pt idx="9">
                  <c:v>1267272</c:v>
                </c:pt>
                <c:pt idx="10">
                  <c:v>1458585</c:v>
                </c:pt>
                <c:pt idx="11">
                  <c:v>1458585</c:v>
                </c:pt>
                <c:pt idx="12">
                  <c:v>1530427</c:v>
                </c:pt>
                <c:pt idx="13">
                  <c:v>1639621</c:v>
                </c:pt>
                <c:pt idx="14">
                  <c:v>1639621</c:v>
                </c:pt>
                <c:pt idx="15">
                  <c:v>1684243</c:v>
                </c:pt>
                <c:pt idx="16">
                  <c:v>1386318</c:v>
                </c:pt>
                <c:pt idx="17">
                  <c:v>1092456</c:v>
                </c:pt>
                <c:pt idx="18">
                  <c:v>1116800</c:v>
                </c:pt>
                <c:pt idx="19">
                  <c:v>1222729</c:v>
                </c:pt>
                <c:pt idx="20">
                  <c:v>1222729</c:v>
                </c:pt>
                <c:pt idx="21">
                  <c:v>1347068</c:v>
                </c:pt>
                <c:pt idx="22">
                  <c:v>1347068</c:v>
                </c:pt>
                <c:pt idx="23">
                  <c:v>1347068</c:v>
                </c:pt>
                <c:pt idx="24">
                  <c:v>1347068</c:v>
                </c:pt>
                <c:pt idx="25">
                  <c:v>1347068</c:v>
                </c:pt>
                <c:pt idx="26">
                  <c:v>1347068</c:v>
                </c:pt>
                <c:pt idx="27">
                  <c:v>1621587</c:v>
                </c:pt>
                <c:pt idx="28">
                  <c:v>1621587</c:v>
                </c:pt>
                <c:pt idx="29">
                  <c:v>1660240</c:v>
                </c:pt>
                <c:pt idx="30">
                  <c:v>1688050</c:v>
                </c:pt>
                <c:pt idx="31">
                  <c:v>1721027</c:v>
                </c:pt>
                <c:pt idx="32">
                  <c:v>1752589</c:v>
                </c:pt>
                <c:pt idx="33">
                  <c:v>1811344</c:v>
                </c:pt>
                <c:pt idx="34">
                  <c:v>1811344</c:v>
                </c:pt>
                <c:pt idx="35">
                  <c:v>1871241</c:v>
                </c:pt>
                <c:pt idx="36">
                  <c:v>1905998</c:v>
                </c:pt>
                <c:pt idx="37">
                  <c:v>1297212</c:v>
                </c:pt>
                <c:pt idx="38">
                  <c:v>1204772</c:v>
                </c:pt>
                <c:pt idx="39">
                  <c:v>1222837</c:v>
                </c:pt>
                <c:pt idx="40">
                  <c:v>1237391</c:v>
                </c:pt>
                <c:pt idx="41">
                  <c:v>1237391</c:v>
                </c:pt>
                <c:pt idx="42">
                  <c:v>1253872</c:v>
                </c:pt>
                <c:pt idx="43">
                  <c:v>1253872</c:v>
                </c:pt>
                <c:pt idx="44">
                  <c:v>1283394</c:v>
                </c:pt>
                <c:pt idx="45">
                  <c:v>1318815</c:v>
                </c:pt>
                <c:pt idx="46">
                  <c:v>1343573</c:v>
                </c:pt>
                <c:pt idx="47">
                  <c:v>1373565</c:v>
                </c:pt>
                <c:pt idx="48">
                  <c:v>1403244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45-4128-86AE-388E8B48A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4655760"/>
        <c:axId val="1974722768"/>
      </c:areaChart>
      <c:dateAx>
        <c:axId val="1894655760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974722768"/>
        <c:crosses val="autoZero"/>
        <c:auto val="1"/>
        <c:lblOffset val="100"/>
        <c:baseTimeUnit val="days"/>
      </c:dateAx>
      <c:valAx>
        <c:axId val="1974722768"/>
        <c:scaling>
          <c:orientation val="minMax"/>
          <c:max val="12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894655760"/>
        <c:crosses val="autoZero"/>
        <c:crossBetween val="midCat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EAEB3E7-A001-4C31-A5D2-AEF8C102527E}">
  <sheetPr/>
  <sheetViews>
    <sheetView zoomScale="7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71D9F4-B6C2-49FB-B1EB-60DFD4D78196}">
  <sheetPr/>
  <sheetViews>
    <sheetView tabSelected="1" zoomScale="5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3856572-5C0E-41A4-A805-E1861626FB47}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F2498B0-F6EA-41FF-9A02-729BC70108A2}">
  <sheetPr/>
  <sheetViews>
    <sheetView zoomScale="70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332DFA0-20E2-482C-B212-497FEFF101A4}">
  <sheetPr/>
  <sheetViews>
    <sheetView zoomScale="68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F347EBE-C042-47D6-B34E-336F16AD5CF9}">
  <sheetPr/>
  <sheetViews>
    <sheetView zoomScale="6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26929" cy="62728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2D8F5A-0D58-47BA-9D9A-CD63132380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41773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797DEDF-D68E-4E7A-A1FE-BA2D5EB5116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960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FD1ACE-7DDE-48B7-8706-B64DC83772C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960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D88F5C6-042D-4AC4-84E5-5DC6C0E03CC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544" cy="630330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D1F8AC-6969-4655-9483-69F74C14E0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6544" cy="630330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606796-CDF3-4E4A-A84F-BCC6BBB9BCE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1CC29-8131-4ED7-A671-1622613716E1}">
  <dimension ref="A2:Z41"/>
  <sheetViews>
    <sheetView workbookViewId="0">
      <selection activeCell="E11" sqref="E11"/>
    </sheetView>
  </sheetViews>
  <sheetFormatPr baseColWidth="10" defaultRowHeight="15" x14ac:dyDescent="0.25"/>
  <cols>
    <col min="1" max="1" width="11.42578125" style="1"/>
    <col min="2" max="8" width="18.42578125" customWidth="1"/>
    <col min="9" max="11" width="19" customWidth="1"/>
  </cols>
  <sheetData>
    <row r="2" spans="1:26" x14ac:dyDescent="0.25">
      <c r="B2" t="s">
        <v>0</v>
      </c>
      <c r="C2" t="s">
        <v>1</v>
      </c>
      <c r="D2" t="s">
        <v>2</v>
      </c>
      <c r="E2" t="s">
        <v>3</v>
      </c>
      <c r="F2" t="s">
        <v>5</v>
      </c>
      <c r="G2" t="s">
        <v>3</v>
      </c>
      <c r="H2" t="s">
        <v>4</v>
      </c>
      <c r="I2" t="s">
        <v>6</v>
      </c>
      <c r="J2" t="s">
        <v>7</v>
      </c>
      <c r="K2" t="s">
        <v>8</v>
      </c>
      <c r="L2" t="s">
        <v>9</v>
      </c>
      <c r="N2" t="s">
        <v>5</v>
      </c>
      <c r="O2" t="s">
        <v>10</v>
      </c>
      <c r="P2" t="s">
        <v>11</v>
      </c>
      <c r="Q2" t="s">
        <v>12</v>
      </c>
      <c r="R2" t="s">
        <v>13</v>
      </c>
    </row>
    <row r="3" spans="1:26" x14ac:dyDescent="0.25">
      <c r="A3" s="1">
        <v>42979</v>
      </c>
      <c r="B3" s="2">
        <v>8062519</v>
      </c>
      <c r="C3" s="2">
        <v>3965250</v>
      </c>
      <c r="D3" s="2">
        <v>622631</v>
      </c>
      <c r="E3" s="2">
        <v>10066838</v>
      </c>
      <c r="F3" s="2">
        <v>6477636</v>
      </c>
      <c r="G3" s="2">
        <f>E3-F3</f>
        <v>3589202</v>
      </c>
      <c r="H3" s="2">
        <v>1159375</v>
      </c>
      <c r="I3" s="2">
        <v>716298</v>
      </c>
      <c r="J3" s="2">
        <v>1193830</v>
      </c>
      <c r="K3" s="2">
        <v>1467413</v>
      </c>
      <c r="L3" s="2"/>
      <c r="M3" s="2"/>
      <c r="N3" s="2">
        <f>F3+L3</f>
        <v>6477636</v>
      </c>
      <c r="O3" s="2">
        <f>(F3*100)/60</f>
        <v>10796060</v>
      </c>
      <c r="P3" s="2">
        <f>O3*0.1</f>
        <v>1079606</v>
      </c>
      <c r="Q3" s="2">
        <f>O3*0.15</f>
        <v>1619409</v>
      </c>
      <c r="R3" s="2">
        <f>O3*0.2</f>
        <v>2159212</v>
      </c>
      <c r="S3" s="2"/>
      <c r="T3" s="2"/>
      <c r="U3" s="2"/>
      <c r="V3" s="2"/>
      <c r="W3" s="2"/>
      <c r="X3" s="2"/>
      <c r="Y3" s="2"/>
      <c r="Z3" s="2"/>
    </row>
    <row r="4" spans="1:26" x14ac:dyDescent="0.25">
      <c r="A4" s="1">
        <v>43009</v>
      </c>
      <c r="B4" s="2">
        <v>6054106</v>
      </c>
      <c r="C4" s="2">
        <v>3923600</v>
      </c>
      <c r="D4" s="2">
        <v>1509114</v>
      </c>
      <c r="E4" s="2">
        <v>6981160</v>
      </c>
      <c r="F4" s="2">
        <v>3592478</v>
      </c>
      <c r="G4" s="2">
        <f t="shared" ref="G4:G41" si="0">E4-F4</f>
        <v>3388682</v>
      </c>
      <c r="H4" s="2">
        <v>3955561</v>
      </c>
      <c r="I4" s="2">
        <v>672706</v>
      </c>
      <c r="J4" s="2">
        <v>1121178</v>
      </c>
      <c r="K4" s="2">
        <v>1467413</v>
      </c>
      <c r="L4" s="2"/>
      <c r="M4" s="2"/>
      <c r="N4" s="2">
        <f t="shared" ref="N4:N41" si="1">F4+L4</f>
        <v>3592478</v>
      </c>
      <c r="O4" s="2">
        <f t="shared" ref="O4:O41" si="2">(F4*100)/60</f>
        <v>5987463.333333333</v>
      </c>
      <c r="P4" s="2">
        <f t="shared" ref="P4:P41" si="3">O4*0.1</f>
        <v>598746.33333333337</v>
      </c>
      <c r="Q4" s="2">
        <f t="shared" ref="Q4:Q41" si="4">O4*0.15</f>
        <v>898119.49999999988</v>
      </c>
      <c r="R4" s="2">
        <f t="shared" ref="R4:R41" si="5">O4*0.2</f>
        <v>1197492.6666666667</v>
      </c>
      <c r="S4" s="2"/>
      <c r="T4" s="2"/>
      <c r="U4" s="2"/>
      <c r="V4" s="2"/>
      <c r="W4" s="2"/>
      <c r="X4" s="2"/>
      <c r="Y4" s="2"/>
      <c r="Z4" s="2"/>
    </row>
    <row r="5" spans="1:26" x14ac:dyDescent="0.25">
      <c r="A5" s="1">
        <v>43040</v>
      </c>
      <c r="B5" s="2">
        <v>5776192</v>
      </c>
      <c r="C5" s="2">
        <v>4194145</v>
      </c>
      <c r="D5" s="2">
        <v>978329</v>
      </c>
      <c r="E5" s="2">
        <v>7108792</v>
      </c>
      <c r="F5" s="2">
        <v>3582012</v>
      </c>
      <c r="G5" s="2">
        <f t="shared" si="0"/>
        <v>3526780</v>
      </c>
      <c r="H5" s="2">
        <v>3406529</v>
      </c>
      <c r="I5" s="2">
        <v>643919</v>
      </c>
      <c r="J5" s="2">
        <v>1073201</v>
      </c>
      <c r="K5" s="2">
        <v>1467413</v>
      </c>
      <c r="L5" s="2">
        <v>1000000</v>
      </c>
      <c r="M5" s="2"/>
      <c r="N5" s="2">
        <f t="shared" si="1"/>
        <v>4582012</v>
      </c>
      <c r="O5" s="2">
        <f t="shared" si="2"/>
        <v>5970020</v>
      </c>
      <c r="P5" s="2">
        <f t="shared" si="3"/>
        <v>597002</v>
      </c>
      <c r="Q5" s="2">
        <f t="shared" si="4"/>
        <v>895503</v>
      </c>
      <c r="R5" s="2">
        <f t="shared" si="5"/>
        <v>1194004</v>
      </c>
      <c r="S5" s="2"/>
      <c r="T5" s="2"/>
      <c r="U5" s="2"/>
      <c r="V5" s="2"/>
      <c r="W5" s="2"/>
      <c r="X5" s="2"/>
      <c r="Y5" s="2"/>
      <c r="Z5" s="2"/>
    </row>
    <row r="6" spans="1:26" x14ac:dyDescent="0.25">
      <c r="A6" s="1">
        <v>43070</v>
      </c>
      <c r="B6" s="2">
        <v>7451001</v>
      </c>
      <c r="C6" s="2">
        <v>4359035</v>
      </c>
      <c r="D6" s="2">
        <v>762972</v>
      </c>
      <c r="E6" s="2">
        <v>6388015</v>
      </c>
      <c r="F6" s="2">
        <v>2809665</v>
      </c>
      <c r="G6" s="2">
        <f t="shared" si="0"/>
        <v>3578350</v>
      </c>
      <c r="H6" s="2">
        <v>3406529</v>
      </c>
      <c r="I6" s="2">
        <v>671032</v>
      </c>
      <c r="J6" s="2">
        <v>1118376</v>
      </c>
      <c r="K6" s="2">
        <v>1467413</v>
      </c>
      <c r="L6" s="2">
        <v>600000</v>
      </c>
      <c r="M6" s="2"/>
      <c r="N6" s="2">
        <f t="shared" si="1"/>
        <v>3409665</v>
      </c>
      <c r="O6" s="2">
        <f t="shared" si="2"/>
        <v>4682775</v>
      </c>
      <c r="P6" s="2">
        <f t="shared" si="3"/>
        <v>468277.5</v>
      </c>
      <c r="Q6" s="2">
        <f t="shared" si="4"/>
        <v>702416.25</v>
      </c>
      <c r="R6" s="2">
        <f t="shared" si="5"/>
        <v>936555</v>
      </c>
      <c r="S6" s="2"/>
      <c r="T6" s="2"/>
      <c r="U6" s="2"/>
      <c r="V6" s="2"/>
      <c r="W6" s="2"/>
      <c r="X6" s="2"/>
      <c r="Y6" s="2"/>
      <c r="Z6" s="2"/>
    </row>
    <row r="7" spans="1:26" x14ac:dyDescent="0.25">
      <c r="A7" s="1">
        <v>43101</v>
      </c>
      <c r="B7" s="2">
        <v>6705192</v>
      </c>
      <c r="C7" s="2">
        <v>4046676</v>
      </c>
      <c r="D7" s="2">
        <v>643542</v>
      </c>
      <c r="E7" s="2">
        <v>6524946</v>
      </c>
      <c r="F7" s="2">
        <v>3121976</v>
      </c>
      <c r="G7" s="2">
        <f t="shared" si="0"/>
        <v>3402970</v>
      </c>
      <c r="H7" s="2">
        <v>3406534</v>
      </c>
      <c r="I7" s="2">
        <v>639805</v>
      </c>
      <c r="J7" s="2">
        <v>1066355</v>
      </c>
      <c r="K7" s="2">
        <v>1467413</v>
      </c>
      <c r="L7" s="2">
        <v>1399997</v>
      </c>
      <c r="M7" s="2"/>
      <c r="N7" s="2">
        <f t="shared" si="1"/>
        <v>4521973</v>
      </c>
      <c r="O7" s="2">
        <f t="shared" si="2"/>
        <v>5203293.333333333</v>
      </c>
      <c r="P7" s="2">
        <f t="shared" si="3"/>
        <v>520329.33333333331</v>
      </c>
      <c r="Q7" s="2">
        <f t="shared" si="4"/>
        <v>780493.99999999988</v>
      </c>
      <c r="R7" s="2">
        <f t="shared" si="5"/>
        <v>1040658.6666666666</v>
      </c>
      <c r="S7" s="2"/>
      <c r="T7" s="2"/>
      <c r="U7" s="2"/>
      <c r="V7" s="2"/>
      <c r="W7" s="2"/>
      <c r="X7" s="2"/>
      <c r="Y7" s="2"/>
      <c r="Z7" s="2"/>
    </row>
    <row r="8" spans="1:26" x14ac:dyDescent="0.25">
      <c r="A8" s="1">
        <v>43132</v>
      </c>
      <c r="B8" s="2">
        <v>6428266</v>
      </c>
      <c r="C8" s="2">
        <v>3795230</v>
      </c>
      <c r="D8" s="2">
        <v>542808</v>
      </c>
      <c r="E8" s="2">
        <v>5892789</v>
      </c>
      <c r="F8" s="2">
        <v>2574618</v>
      </c>
      <c r="G8" s="2">
        <f t="shared" si="0"/>
        <v>3318171</v>
      </c>
      <c r="H8" s="2">
        <v>2690587</v>
      </c>
      <c r="I8" s="2">
        <v>580496</v>
      </c>
      <c r="J8" s="2">
        <v>967476</v>
      </c>
      <c r="K8" s="2">
        <v>1467413</v>
      </c>
      <c r="L8" s="2">
        <v>1399997</v>
      </c>
      <c r="M8" s="2"/>
      <c r="N8" s="2">
        <f t="shared" si="1"/>
        <v>3974615</v>
      </c>
      <c r="O8" s="2">
        <f t="shared" si="2"/>
        <v>4291030</v>
      </c>
      <c r="P8" s="2">
        <f t="shared" si="3"/>
        <v>429103</v>
      </c>
      <c r="Q8" s="2">
        <f t="shared" si="4"/>
        <v>643654.5</v>
      </c>
      <c r="R8" s="2">
        <f t="shared" si="5"/>
        <v>858206</v>
      </c>
      <c r="S8" s="2"/>
      <c r="T8" s="2"/>
      <c r="U8" s="2"/>
      <c r="V8" s="2"/>
      <c r="W8" s="2"/>
      <c r="X8" s="2"/>
      <c r="Y8" s="2"/>
      <c r="Z8" s="2"/>
    </row>
    <row r="9" spans="1:26" x14ac:dyDescent="0.25">
      <c r="A9" s="1">
        <v>43160</v>
      </c>
      <c r="B9" s="2">
        <v>6791205</v>
      </c>
      <c r="C9" s="2">
        <v>3795230</v>
      </c>
      <c r="D9" s="2">
        <v>922728</v>
      </c>
      <c r="E9" s="2">
        <v>6380656</v>
      </c>
      <c r="F9" s="2">
        <v>3087718</v>
      </c>
      <c r="G9" s="2">
        <f t="shared" si="0"/>
        <v>3292938</v>
      </c>
      <c r="H9" s="2">
        <v>913966</v>
      </c>
      <c r="I9" s="2">
        <v>564118</v>
      </c>
      <c r="J9" s="2">
        <v>940196</v>
      </c>
      <c r="K9" s="2">
        <v>1467413</v>
      </c>
      <c r="L9" s="2">
        <v>1399997</v>
      </c>
      <c r="M9" s="2"/>
      <c r="N9" s="2">
        <f t="shared" si="1"/>
        <v>4487715</v>
      </c>
      <c r="O9" s="2">
        <f t="shared" si="2"/>
        <v>5146196.666666667</v>
      </c>
      <c r="P9" s="2">
        <f t="shared" si="3"/>
        <v>514619.66666666674</v>
      </c>
      <c r="Q9" s="2">
        <f t="shared" si="4"/>
        <v>771929.5</v>
      </c>
      <c r="R9" s="2">
        <f t="shared" si="5"/>
        <v>1029239.3333333335</v>
      </c>
      <c r="S9" s="2"/>
      <c r="T9" s="2"/>
      <c r="U9" s="2"/>
      <c r="V9" s="2"/>
      <c r="W9" s="2"/>
      <c r="X9" s="2"/>
      <c r="Y9" s="2"/>
      <c r="Z9" s="2"/>
    </row>
    <row r="10" spans="1:26" x14ac:dyDescent="0.25">
      <c r="A10" s="1">
        <v>43191</v>
      </c>
      <c r="B10" s="2">
        <v>6926936</v>
      </c>
      <c r="C10" s="2">
        <v>3878530</v>
      </c>
      <c r="D10" s="2">
        <v>1571529</v>
      </c>
      <c r="E10" s="2">
        <v>6492329</v>
      </c>
      <c r="F10" s="2">
        <v>3339670</v>
      </c>
      <c r="G10" s="2">
        <f t="shared" si="0"/>
        <v>3152659</v>
      </c>
      <c r="H10" s="2">
        <v>528360</v>
      </c>
      <c r="I10" s="2">
        <v>581929</v>
      </c>
      <c r="J10" s="2">
        <v>969885</v>
      </c>
      <c r="K10" s="2"/>
      <c r="L10" s="2">
        <v>2300005</v>
      </c>
      <c r="M10" s="2"/>
      <c r="N10" s="2">
        <f t="shared" si="1"/>
        <v>5639675</v>
      </c>
      <c r="O10" s="2">
        <f t="shared" si="2"/>
        <v>5566116.666666667</v>
      </c>
      <c r="P10" s="2">
        <f t="shared" si="3"/>
        <v>556611.66666666674</v>
      </c>
      <c r="Q10" s="2">
        <f t="shared" si="4"/>
        <v>834917.5</v>
      </c>
      <c r="R10" s="2">
        <f t="shared" si="5"/>
        <v>1113223.3333333335</v>
      </c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1">
        <v>43221</v>
      </c>
      <c r="B11" s="2">
        <v>7126393</v>
      </c>
      <c r="C11" s="2">
        <v>3795230</v>
      </c>
      <c r="D11" s="2">
        <v>628334</v>
      </c>
      <c r="E11" s="2">
        <v>8536540</v>
      </c>
      <c r="F11" s="2">
        <v>5033670</v>
      </c>
      <c r="G11" s="2">
        <f t="shared" si="0"/>
        <v>3502870</v>
      </c>
      <c r="H11" s="2">
        <v>858286</v>
      </c>
      <c r="I11" s="2">
        <v>628352</v>
      </c>
      <c r="J11" s="2">
        <v>1047241</v>
      </c>
      <c r="K11" s="2"/>
      <c r="L11" s="2">
        <v>0</v>
      </c>
      <c r="M11" s="2"/>
      <c r="N11" s="2">
        <f t="shared" si="1"/>
        <v>5033670</v>
      </c>
      <c r="O11" s="2">
        <f t="shared" si="2"/>
        <v>8389450</v>
      </c>
      <c r="P11" s="2">
        <f t="shared" si="3"/>
        <v>838945</v>
      </c>
      <c r="Q11" s="2">
        <f t="shared" si="4"/>
        <v>1258417.5</v>
      </c>
      <c r="R11" s="2">
        <f t="shared" si="5"/>
        <v>1677890</v>
      </c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1">
        <v>43252</v>
      </c>
      <c r="B12" s="2">
        <v>6858918</v>
      </c>
      <c r="C12" s="2">
        <v>4116530</v>
      </c>
      <c r="D12" s="2">
        <v>645507</v>
      </c>
      <c r="E12" s="2">
        <v>11799096</v>
      </c>
      <c r="F12" s="2">
        <v>8765727</v>
      </c>
      <c r="G12" s="2">
        <f t="shared" si="0"/>
        <v>3033369</v>
      </c>
      <c r="H12" s="2">
        <v>309406</v>
      </c>
      <c r="I12" s="2"/>
      <c r="J12" s="2">
        <v>1061472</v>
      </c>
      <c r="K12" s="2"/>
      <c r="L12" s="2">
        <v>-2500000</v>
      </c>
      <c r="M12" s="2"/>
      <c r="N12" s="2">
        <f t="shared" si="1"/>
        <v>6265727</v>
      </c>
      <c r="O12" s="2">
        <f t="shared" si="2"/>
        <v>14609545</v>
      </c>
      <c r="P12" s="2">
        <f t="shared" si="3"/>
        <v>1460954.5</v>
      </c>
      <c r="Q12" s="2">
        <f t="shared" si="4"/>
        <v>2191431.75</v>
      </c>
      <c r="R12" s="2">
        <f t="shared" si="5"/>
        <v>2921909</v>
      </c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">
        <v>43282</v>
      </c>
      <c r="B13" s="2">
        <v>7149892</v>
      </c>
      <c r="C13" s="2">
        <v>3795230</v>
      </c>
      <c r="D13" s="2">
        <v>1120</v>
      </c>
      <c r="E13" s="2">
        <v>13466474</v>
      </c>
      <c r="F13" s="2">
        <v>10222479</v>
      </c>
      <c r="G13" s="2">
        <f t="shared" si="0"/>
        <v>3243995</v>
      </c>
      <c r="H13" s="2">
        <v>-169500</v>
      </c>
      <c r="I13" s="2"/>
      <c r="J13" s="2">
        <v>1212664</v>
      </c>
      <c r="K13" s="2"/>
      <c r="L13" s="2">
        <v>-2500000</v>
      </c>
      <c r="M13" s="2"/>
      <c r="N13" s="2">
        <f t="shared" si="1"/>
        <v>7722479</v>
      </c>
      <c r="O13" s="3">
        <f t="shared" si="2"/>
        <v>17037465</v>
      </c>
      <c r="P13" s="2">
        <f t="shared" si="3"/>
        <v>1703746.5</v>
      </c>
      <c r="Q13" s="2">
        <f t="shared" si="4"/>
        <v>2555619.75</v>
      </c>
      <c r="R13" s="2">
        <f t="shared" si="5"/>
        <v>3407493</v>
      </c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1">
        <v>43313</v>
      </c>
      <c r="B14" s="2">
        <v>6974711</v>
      </c>
      <c r="C14" s="2">
        <v>4208531</v>
      </c>
      <c r="D14" s="2">
        <v>472121</v>
      </c>
      <c r="E14" s="2">
        <v>10826257</v>
      </c>
      <c r="F14" s="2">
        <v>7821400</v>
      </c>
      <c r="G14" s="2">
        <f t="shared" si="0"/>
        <v>3004857</v>
      </c>
      <c r="H14" s="2">
        <v>0</v>
      </c>
      <c r="I14" s="2"/>
      <c r="J14" s="2">
        <v>1127660</v>
      </c>
      <c r="K14" s="2"/>
      <c r="L14" s="2">
        <v>-2000000</v>
      </c>
      <c r="M14" s="2"/>
      <c r="N14" s="2">
        <f t="shared" si="1"/>
        <v>5821400</v>
      </c>
      <c r="O14" s="2">
        <f t="shared" si="2"/>
        <v>13035666.666666666</v>
      </c>
      <c r="P14" s="2">
        <f t="shared" si="3"/>
        <v>1303566.6666666667</v>
      </c>
      <c r="Q14" s="2">
        <f t="shared" si="4"/>
        <v>1955349.9999999998</v>
      </c>
      <c r="R14" s="2">
        <f t="shared" si="5"/>
        <v>2607133.3333333335</v>
      </c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1">
        <v>43344</v>
      </c>
      <c r="B15" s="2">
        <v>8399562</v>
      </c>
      <c r="C15" s="2">
        <v>3845945</v>
      </c>
      <c r="D15" s="2">
        <v>207003</v>
      </c>
      <c r="E15" s="2">
        <v>9856790</v>
      </c>
      <c r="F15" s="2">
        <v>6718597</v>
      </c>
      <c r="G15" s="2">
        <f t="shared" si="0"/>
        <v>3138193</v>
      </c>
      <c r="H15" s="2">
        <v>0</v>
      </c>
      <c r="I15" s="2"/>
      <c r="J15" s="2">
        <v>1115465</v>
      </c>
      <c r="K15" s="2"/>
      <c r="L15" s="2">
        <v>-1100000</v>
      </c>
      <c r="M15" s="2"/>
      <c r="N15" s="2">
        <f t="shared" si="1"/>
        <v>5618597</v>
      </c>
      <c r="O15" s="2">
        <f t="shared" si="2"/>
        <v>11197661.666666666</v>
      </c>
      <c r="P15" s="2">
        <f t="shared" si="3"/>
        <v>1119766.1666666667</v>
      </c>
      <c r="Q15" s="2">
        <f t="shared" si="4"/>
        <v>1679649.2499999998</v>
      </c>
      <c r="R15" s="2">
        <f t="shared" si="5"/>
        <v>2239532.3333333335</v>
      </c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1">
        <v>43374</v>
      </c>
      <c r="B16" s="2">
        <v>6651619</v>
      </c>
      <c r="C16" s="2">
        <v>3845945</v>
      </c>
      <c r="D16" s="2">
        <v>792010</v>
      </c>
      <c r="E16" s="2">
        <v>6742762</v>
      </c>
      <c r="F16" s="2">
        <v>3980723</v>
      </c>
      <c r="G16" s="2">
        <f t="shared" si="0"/>
        <v>2762039</v>
      </c>
      <c r="H16" s="2">
        <v>0</v>
      </c>
      <c r="I16" s="2">
        <v>540967</v>
      </c>
      <c r="J16" s="2">
        <v>901614</v>
      </c>
      <c r="K16" s="2"/>
      <c r="L16" s="2">
        <v>2399997</v>
      </c>
      <c r="M16" s="2"/>
      <c r="N16" s="2">
        <f t="shared" si="1"/>
        <v>6380720</v>
      </c>
      <c r="O16" s="2">
        <f t="shared" si="2"/>
        <v>6634538.333333333</v>
      </c>
      <c r="P16" s="2">
        <f t="shared" si="3"/>
        <v>663453.83333333337</v>
      </c>
      <c r="Q16" s="2">
        <f t="shared" si="4"/>
        <v>995180.74999999988</v>
      </c>
      <c r="R16" s="2">
        <f t="shared" si="5"/>
        <v>1326907.6666666667</v>
      </c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1">
        <v>43405</v>
      </c>
      <c r="B17" s="2">
        <v>6793703</v>
      </c>
      <c r="C17" s="2">
        <v>3744795</v>
      </c>
      <c r="D17" s="2">
        <v>1747669</v>
      </c>
      <c r="E17" s="2">
        <v>6390064</v>
      </c>
      <c r="F17" s="2">
        <v>3579323</v>
      </c>
      <c r="G17" s="2">
        <f t="shared" si="0"/>
        <v>2810741</v>
      </c>
      <c r="H17" s="2">
        <v>0</v>
      </c>
      <c r="I17" s="2">
        <v>560289</v>
      </c>
      <c r="J17" s="2">
        <v>933802</v>
      </c>
      <c r="K17" s="2"/>
      <c r="L17" s="2">
        <v>1600003</v>
      </c>
      <c r="M17" s="2"/>
      <c r="N17" s="2">
        <f t="shared" si="1"/>
        <v>5179326</v>
      </c>
      <c r="O17" s="2">
        <f t="shared" si="2"/>
        <v>5965538.333333333</v>
      </c>
      <c r="P17" s="2">
        <f t="shared" si="3"/>
        <v>596553.83333333337</v>
      </c>
      <c r="Q17" s="2">
        <f t="shared" si="4"/>
        <v>894830.74999999988</v>
      </c>
      <c r="R17" s="2">
        <f t="shared" si="5"/>
        <v>1193107.6666666667</v>
      </c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1">
        <v>43435</v>
      </c>
      <c r="B18" s="2">
        <v>8595415</v>
      </c>
      <c r="C18" s="2">
        <v>3771078</v>
      </c>
      <c r="D18" s="2">
        <v>470051</v>
      </c>
      <c r="E18" s="2">
        <v>6612417</v>
      </c>
      <c r="F18" s="2">
        <v>3548300</v>
      </c>
      <c r="G18" s="2">
        <f t="shared" si="0"/>
        <v>3064117</v>
      </c>
      <c r="H18" s="2">
        <v>0</v>
      </c>
      <c r="I18" s="2">
        <v>583473</v>
      </c>
      <c r="J18" s="2">
        <v>972443</v>
      </c>
      <c r="K18" s="2"/>
      <c r="L18" s="2">
        <v>1600003</v>
      </c>
      <c r="M18" s="2"/>
      <c r="N18" s="2">
        <f t="shared" si="1"/>
        <v>5148303</v>
      </c>
      <c r="O18" s="2">
        <f t="shared" si="2"/>
        <v>5913833.333333333</v>
      </c>
      <c r="P18" s="2">
        <f t="shared" si="3"/>
        <v>591383.33333333337</v>
      </c>
      <c r="Q18" s="2">
        <f t="shared" si="4"/>
        <v>887074.99999999988</v>
      </c>
      <c r="R18" s="2">
        <f t="shared" si="5"/>
        <v>1182766.6666666667</v>
      </c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1">
        <v>43466</v>
      </c>
      <c r="B19" s="2">
        <v>6780958</v>
      </c>
      <c r="C19" s="2">
        <v>4081565</v>
      </c>
      <c r="D19" s="2">
        <v>1411909</v>
      </c>
      <c r="E19" s="2">
        <v>5957072</v>
      </c>
      <c r="F19" s="2">
        <v>2809456</v>
      </c>
      <c r="G19" s="2">
        <f t="shared" si="0"/>
        <v>3147616</v>
      </c>
      <c r="H19" s="2">
        <v>0</v>
      </c>
      <c r="I19" s="2">
        <v>546952</v>
      </c>
      <c r="J19" s="2">
        <v>911575</v>
      </c>
      <c r="K19" s="2"/>
      <c r="L19" s="2">
        <v>1600003</v>
      </c>
      <c r="M19" s="2"/>
      <c r="N19" s="2">
        <f t="shared" si="1"/>
        <v>4409459</v>
      </c>
      <c r="O19" s="2">
        <f t="shared" si="2"/>
        <v>4682426.666666667</v>
      </c>
      <c r="P19" s="2">
        <f t="shared" si="3"/>
        <v>468242.66666666674</v>
      </c>
      <c r="Q19" s="2">
        <f t="shared" si="4"/>
        <v>702364</v>
      </c>
      <c r="R19" s="2">
        <f t="shared" si="5"/>
        <v>936485.33333333349</v>
      </c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1">
        <v>43497</v>
      </c>
      <c r="B20" s="2">
        <v>6784822</v>
      </c>
      <c r="C20" s="2">
        <v>4430109</v>
      </c>
      <c r="D20" s="2">
        <v>1227260</v>
      </c>
      <c r="E20" s="2">
        <v>5665313</v>
      </c>
      <c r="F20" s="2">
        <v>2512426</v>
      </c>
      <c r="G20" s="2">
        <f t="shared" si="0"/>
        <v>3152887</v>
      </c>
      <c r="H20" s="2">
        <v>0</v>
      </c>
      <c r="I20" s="2">
        <v>543224</v>
      </c>
      <c r="J20" s="2">
        <v>905377</v>
      </c>
      <c r="K20" s="2"/>
      <c r="L20" s="2">
        <v>1600003</v>
      </c>
      <c r="M20" s="2"/>
      <c r="N20" s="2">
        <f t="shared" si="1"/>
        <v>4112429</v>
      </c>
      <c r="O20" s="2">
        <f t="shared" si="2"/>
        <v>4187376.6666666665</v>
      </c>
      <c r="P20" s="2">
        <f t="shared" si="3"/>
        <v>418737.66666666669</v>
      </c>
      <c r="Q20" s="2">
        <f t="shared" si="4"/>
        <v>628106.5</v>
      </c>
      <c r="R20" s="2">
        <f t="shared" si="5"/>
        <v>837475.33333333337</v>
      </c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1">
        <v>43525</v>
      </c>
      <c r="B21" s="2">
        <v>7215947</v>
      </c>
      <c r="C21" s="2">
        <v>4168309</v>
      </c>
      <c r="D21" s="2">
        <v>1117642</v>
      </c>
      <c r="E21" s="2">
        <v>6338708</v>
      </c>
      <c r="F21" s="2">
        <v>3213587</v>
      </c>
      <c r="G21" s="2">
        <f t="shared" si="0"/>
        <v>3125121</v>
      </c>
      <c r="H21" s="2">
        <v>0</v>
      </c>
      <c r="I21" s="2">
        <v>565214</v>
      </c>
      <c r="J21" s="2">
        <v>942025</v>
      </c>
      <c r="K21" s="2"/>
      <c r="L21" s="2">
        <v>1600003</v>
      </c>
      <c r="M21" s="2"/>
      <c r="N21" s="2">
        <f t="shared" si="1"/>
        <v>4813590</v>
      </c>
      <c r="O21" s="2">
        <f t="shared" si="2"/>
        <v>5355978.333333333</v>
      </c>
      <c r="P21" s="2">
        <f t="shared" si="3"/>
        <v>535597.83333333337</v>
      </c>
      <c r="Q21" s="2">
        <f t="shared" si="4"/>
        <v>803396.74999999988</v>
      </c>
      <c r="R21" s="2">
        <f t="shared" si="5"/>
        <v>1071195.6666666667</v>
      </c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1">
        <v>43556</v>
      </c>
      <c r="B22" s="2">
        <v>6789817</v>
      </c>
      <c r="C22" s="2">
        <v>4001597</v>
      </c>
      <c r="D22" s="2">
        <v>452106</v>
      </c>
      <c r="E22" s="2">
        <v>7033299</v>
      </c>
      <c r="F22" s="2">
        <v>3835675</v>
      </c>
      <c r="G22" s="2">
        <f t="shared" si="0"/>
        <v>3197624</v>
      </c>
      <c r="H22" s="2">
        <v>1517003</v>
      </c>
      <c r="I22" s="2">
        <v>595433</v>
      </c>
      <c r="J22" s="2">
        <v>992409</v>
      </c>
      <c r="K22" s="2"/>
      <c r="L22" s="2">
        <v>1600003</v>
      </c>
      <c r="M22" s="2"/>
      <c r="N22" s="2">
        <f t="shared" si="1"/>
        <v>5435678</v>
      </c>
      <c r="O22" s="2">
        <f t="shared" si="2"/>
        <v>6392791.666666667</v>
      </c>
      <c r="P22" s="2">
        <f t="shared" si="3"/>
        <v>639279.16666666674</v>
      </c>
      <c r="Q22" s="2">
        <f t="shared" si="4"/>
        <v>958918.75</v>
      </c>
      <c r="R22" s="2">
        <f t="shared" si="5"/>
        <v>1278558.3333333335</v>
      </c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1">
        <v>43586</v>
      </c>
      <c r="B23" s="2">
        <v>8144467</v>
      </c>
      <c r="C23" s="2">
        <v>4183895</v>
      </c>
      <c r="D23" s="2">
        <v>663477</v>
      </c>
      <c r="E23" s="2">
        <v>8745298</v>
      </c>
      <c r="F23" s="2">
        <v>5357389</v>
      </c>
      <c r="G23" s="2">
        <f t="shared" si="0"/>
        <v>3387909</v>
      </c>
      <c r="H23" s="2">
        <v>1171394</v>
      </c>
      <c r="I23" s="2"/>
      <c r="J23" s="2">
        <v>1145426</v>
      </c>
      <c r="K23" s="2"/>
      <c r="L23" s="2">
        <v>-1500000</v>
      </c>
      <c r="M23" s="2"/>
      <c r="N23" s="2">
        <f t="shared" si="1"/>
        <v>3857389</v>
      </c>
      <c r="O23" s="2">
        <f t="shared" si="2"/>
        <v>8928981.666666666</v>
      </c>
      <c r="P23" s="2">
        <f t="shared" si="3"/>
        <v>892898.16666666663</v>
      </c>
      <c r="Q23" s="2">
        <f t="shared" si="4"/>
        <v>1339347.2499999998</v>
      </c>
      <c r="R23" s="2">
        <f t="shared" si="5"/>
        <v>1785796.3333333333</v>
      </c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1">
        <v>43617</v>
      </c>
      <c r="B24" s="2">
        <v>7476860</v>
      </c>
      <c r="C24" s="2">
        <v>3541295</v>
      </c>
      <c r="D24" s="2">
        <v>783893</v>
      </c>
      <c r="E24" s="2">
        <v>11205059</v>
      </c>
      <c r="F24" s="2">
        <v>7960195</v>
      </c>
      <c r="G24" s="2">
        <f t="shared" si="0"/>
        <v>3244864</v>
      </c>
      <c r="H24" s="2">
        <v>1845177</v>
      </c>
      <c r="I24" s="2"/>
      <c r="J24" s="2">
        <v>1242621</v>
      </c>
      <c r="K24" s="2"/>
      <c r="L24" s="2">
        <v>-3000000</v>
      </c>
      <c r="M24" s="2"/>
      <c r="N24" s="2">
        <f t="shared" si="1"/>
        <v>4960195</v>
      </c>
      <c r="O24" s="2">
        <f t="shared" si="2"/>
        <v>13266991.666666666</v>
      </c>
      <c r="P24" s="2">
        <f t="shared" si="3"/>
        <v>1326699.1666666667</v>
      </c>
      <c r="Q24" s="2">
        <f t="shared" si="4"/>
        <v>1990048.7499999998</v>
      </c>
      <c r="R24" s="2">
        <f t="shared" si="5"/>
        <v>2653398.3333333335</v>
      </c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1">
        <v>43647</v>
      </c>
      <c r="B25" s="2">
        <v>7497935</v>
      </c>
      <c r="C25" s="2">
        <v>3742095</v>
      </c>
      <c r="D25" s="2">
        <v>846798</v>
      </c>
      <c r="E25" s="2">
        <v>12705199</v>
      </c>
      <c r="F25" s="2">
        <v>9582869</v>
      </c>
      <c r="G25" s="2">
        <f t="shared" si="0"/>
        <v>3122330</v>
      </c>
      <c r="H25" s="2">
        <v>1177903</v>
      </c>
      <c r="I25" s="2"/>
      <c r="J25" s="2">
        <v>1298498</v>
      </c>
      <c r="K25" s="2"/>
      <c r="L25" s="2">
        <v>-3000000</v>
      </c>
      <c r="M25" s="2"/>
      <c r="N25" s="2">
        <f t="shared" si="1"/>
        <v>6582869</v>
      </c>
      <c r="O25" s="3">
        <f t="shared" si="2"/>
        <v>15971448.333333334</v>
      </c>
      <c r="P25" s="2">
        <f t="shared" si="3"/>
        <v>1597144.8333333335</v>
      </c>
      <c r="Q25" s="2">
        <f t="shared" si="4"/>
        <v>2395717.25</v>
      </c>
      <c r="R25" s="2">
        <f t="shared" si="5"/>
        <v>3194289.666666667</v>
      </c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1">
        <v>43678</v>
      </c>
      <c r="B26" s="2">
        <v>6522676</v>
      </c>
      <c r="C26" s="2">
        <v>3922095</v>
      </c>
      <c r="D26" s="2">
        <v>1002656</v>
      </c>
      <c r="E26" s="2">
        <v>12326893</v>
      </c>
      <c r="F26" s="2">
        <v>8997468</v>
      </c>
      <c r="G26" s="2">
        <f t="shared" si="0"/>
        <v>3329425</v>
      </c>
      <c r="H26" s="2">
        <v>1581766</v>
      </c>
      <c r="I26" s="2"/>
      <c r="J26" s="2">
        <v>1267810</v>
      </c>
      <c r="K26" s="2"/>
      <c r="L26" s="2">
        <v>-3000000</v>
      </c>
      <c r="M26" s="2"/>
      <c r="N26" s="2">
        <f t="shared" si="1"/>
        <v>5997468</v>
      </c>
      <c r="O26" s="2">
        <f t="shared" si="2"/>
        <v>14995780</v>
      </c>
      <c r="P26" s="2">
        <f t="shared" si="3"/>
        <v>1499578</v>
      </c>
      <c r="Q26" s="2">
        <f t="shared" si="4"/>
        <v>2249367</v>
      </c>
      <c r="R26" s="2">
        <f t="shared" si="5"/>
        <v>2999156</v>
      </c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1">
        <v>43709</v>
      </c>
      <c r="B27" s="2">
        <v>8693942</v>
      </c>
      <c r="C27" s="2">
        <v>3922095</v>
      </c>
      <c r="D27" s="2">
        <v>1140089</v>
      </c>
      <c r="E27" s="2">
        <v>9609256</v>
      </c>
      <c r="F27" s="2">
        <v>6455884</v>
      </c>
      <c r="G27" s="2">
        <f t="shared" si="0"/>
        <v>3153372</v>
      </c>
      <c r="H27" s="2">
        <v>1729015</v>
      </c>
      <c r="I27" s="2"/>
      <c r="J27" s="2">
        <v>1254717</v>
      </c>
      <c r="K27" s="2"/>
      <c r="L27" s="2">
        <v>-1500000</v>
      </c>
      <c r="M27" s="2"/>
      <c r="N27" s="2">
        <f t="shared" si="1"/>
        <v>4955884</v>
      </c>
      <c r="O27" s="2">
        <f t="shared" si="2"/>
        <v>10759806.666666666</v>
      </c>
      <c r="P27" s="2">
        <f t="shared" si="3"/>
        <v>1075980.6666666667</v>
      </c>
      <c r="Q27" s="2">
        <f t="shared" si="4"/>
        <v>1613970.9999999998</v>
      </c>
      <c r="R27" s="2">
        <f t="shared" si="5"/>
        <v>2151961.3333333335</v>
      </c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1">
        <v>43739</v>
      </c>
      <c r="B28" s="2">
        <v>7155567</v>
      </c>
      <c r="C28" s="2">
        <v>4102095</v>
      </c>
      <c r="D28" s="2">
        <v>1688305</v>
      </c>
      <c r="E28" s="2">
        <v>10174525</v>
      </c>
      <c r="F28" s="2">
        <v>6847800</v>
      </c>
      <c r="G28" s="2">
        <f t="shared" si="0"/>
        <v>3326725</v>
      </c>
      <c r="H28" s="2">
        <v>982477</v>
      </c>
      <c r="I28" s="2"/>
      <c r="J28" s="2">
        <v>1205150</v>
      </c>
      <c r="K28" s="2"/>
      <c r="L28" s="2">
        <v>0</v>
      </c>
      <c r="M28" s="2"/>
      <c r="N28" s="2">
        <f t="shared" si="1"/>
        <v>6847800</v>
      </c>
      <c r="O28" s="2">
        <f t="shared" si="2"/>
        <v>11413000</v>
      </c>
      <c r="P28" s="2">
        <f t="shared" si="3"/>
        <v>1141300</v>
      </c>
      <c r="Q28" s="2">
        <f t="shared" si="4"/>
        <v>1711950</v>
      </c>
      <c r="R28" s="2">
        <f t="shared" si="5"/>
        <v>2282600</v>
      </c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1">
        <v>43770</v>
      </c>
      <c r="B29" s="2">
        <v>7355762</v>
      </c>
      <c r="C29" s="2">
        <v>4112691</v>
      </c>
      <c r="D29" s="2">
        <v>1499340</v>
      </c>
      <c r="E29" s="2">
        <v>7705727</v>
      </c>
      <c r="F29" s="2">
        <v>4588423</v>
      </c>
      <c r="G29" s="2">
        <f t="shared" si="0"/>
        <v>3117304</v>
      </c>
      <c r="H29" s="2">
        <v>1106135</v>
      </c>
      <c r="I29" s="2"/>
      <c r="J29" s="2">
        <v>1088987</v>
      </c>
      <c r="K29" s="2"/>
      <c r="L29" s="2">
        <v>2399997</v>
      </c>
      <c r="M29" s="2"/>
      <c r="N29" s="2">
        <f t="shared" si="1"/>
        <v>6988420</v>
      </c>
      <c r="O29" s="2">
        <f t="shared" si="2"/>
        <v>7647371.666666667</v>
      </c>
      <c r="P29" s="2">
        <f t="shared" si="3"/>
        <v>764737.16666666674</v>
      </c>
      <c r="Q29" s="2">
        <f t="shared" si="4"/>
        <v>1147105.75</v>
      </c>
      <c r="R29" s="2">
        <f t="shared" si="5"/>
        <v>1529474.3333333335</v>
      </c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1">
        <v>43800</v>
      </c>
      <c r="B30" s="2">
        <v>8214517</v>
      </c>
      <c r="C30" s="2">
        <v>4089391</v>
      </c>
      <c r="D30" s="2">
        <v>1256428</v>
      </c>
      <c r="E30" s="2">
        <v>6363785</v>
      </c>
      <c r="F30" s="2">
        <v>3303877</v>
      </c>
      <c r="G30" s="2">
        <f t="shared" si="0"/>
        <v>3059908</v>
      </c>
      <c r="H30" s="2">
        <v>1250567</v>
      </c>
      <c r="I30" s="2"/>
      <c r="J30" s="2">
        <v>1058726</v>
      </c>
      <c r="K30" s="2"/>
      <c r="L30" s="2">
        <v>2399997</v>
      </c>
      <c r="M30" s="2"/>
      <c r="N30" s="2">
        <f t="shared" si="1"/>
        <v>5703874</v>
      </c>
      <c r="O30" s="2">
        <f t="shared" si="2"/>
        <v>5506461.666666667</v>
      </c>
      <c r="P30" s="2">
        <f t="shared" si="3"/>
        <v>550646.16666666674</v>
      </c>
      <c r="Q30" s="2">
        <f t="shared" si="4"/>
        <v>825969.25</v>
      </c>
      <c r="R30" s="2">
        <f t="shared" si="5"/>
        <v>1101292.3333333335</v>
      </c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1">
        <v>43831</v>
      </c>
      <c r="B31" s="2">
        <v>7057577</v>
      </c>
      <c r="C31" s="2">
        <v>4308746</v>
      </c>
      <c r="D31" s="2">
        <v>1809444</v>
      </c>
      <c r="E31" s="2">
        <v>5909909</v>
      </c>
      <c r="F31" s="2">
        <v>2862429</v>
      </c>
      <c r="G31" s="2">
        <f t="shared" si="0"/>
        <v>3047480</v>
      </c>
      <c r="H31" s="2">
        <v>1232164</v>
      </c>
      <c r="I31" s="2"/>
      <c r="J31" s="2">
        <v>1015883</v>
      </c>
      <c r="K31" s="2"/>
      <c r="L31" s="2">
        <v>2399997</v>
      </c>
      <c r="M31" s="2"/>
      <c r="N31" s="2">
        <f t="shared" si="1"/>
        <v>5262426</v>
      </c>
      <c r="O31" s="2">
        <f t="shared" si="2"/>
        <v>4770715</v>
      </c>
      <c r="P31" s="2">
        <f t="shared" si="3"/>
        <v>477071.5</v>
      </c>
      <c r="Q31" s="2">
        <f t="shared" si="4"/>
        <v>715607.25</v>
      </c>
      <c r="R31" s="2">
        <f t="shared" si="5"/>
        <v>954143</v>
      </c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1">
        <v>43862</v>
      </c>
      <c r="B32" s="2">
        <v>6814224</v>
      </c>
      <c r="C32" s="2">
        <v>4198582</v>
      </c>
      <c r="D32" s="2">
        <v>1075740</v>
      </c>
      <c r="E32" s="2">
        <v>8101011</v>
      </c>
      <c r="F32" s="2">
        <v>4819544</v>
      </c>
      <c r="G32" s="2">
        <f t="shared" si="0"/>
        <v>3281467</v>
      </c>
      <c r="H32" s="2">
        <v>1472607</v>
      </c>
      <c r="I32" s="2"/>
      <c r="J32" s="2">
        <v>1083111</v>
      </c>
      <c r="K32" s="2"/>
      <c r="L32" s="2">
        <v>2399997</v>
      </c>
      <c r="M32" s="2"/>
      <c r="N32" s="2">
        <f t="shared" si="1"/>
        <v>7219541</v>
      </c>
      <c r="O32" s="2">
        <f t="shared" si="2"/>
        <v>8032573.333333333</v>
      </c>
      <c r="P32" s="2">
        <f t="shared" si="3"/>
        <v>803257.33333333337</v>
      </c>
      <c r="Q32" s="2">
        <f t="shared" si="4"/>
        <v>1204886</v>
      </c>
      <c r="R32" s="2">
        <f t="shared" si="5"/>
        <v>1606514.6666666667</v>
      </c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1">
        <v>43891</v>
      </c>
      <c r="B33" s="2">
        <v>5948892</v>
      </c>
      <c r="C33" s="2">
        <v>4203276</v>
      </c>
      <c r="D33" s="2">
        <v>1665714</v>
      </c>
      <c r="E33" s="2">
        <v>5865435</v>
      </c>
      <c r="F33" s="2">
        <v>2862784</v>
      </c>
      <c r="G33" s="2">
        <f t="shared" si="0"/>
        <v>3002651</v>
      </c>
      <c r="H33" s="2">
        <v>971398</v>
      </c>
      <c r="I33" s="2"/>
      <c r="J33" s="2">
        <v>932736</v>
      </c>
      <c r="K33" s="2"/>
      <c r="L33" s="2">
        <v>3399997</v>
      </c>
      <c r="M33" s="2"/>
      <c r="N33" s="2">
        <f t="shared" si="1"/>
        <v>6262781</v>
      </c>
      <c r="O33" s="2">
        <f t="shared" si="2"/>
        <v>4771306.666666667</v>
      </c>
      <c r="P33" s="2">
        <f t="shared" si="3"/>
        <v>477130.66666666674</v>
      </c>
      <c r="Q33" s="2">
        <f t="shared" si="4"/>
        <v>715696</v>
      </c>
      <c r="R33" s="2">
        <f t="shared" si="5"/>
        <v>954261.33333333349</v>
      </c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1">
        <v>43922</v>
      </c>
      <c r="B34" s="2">
        <v>7245544</v>
      </c>
      <c r="C34" s="2">
        <v>3718562</v>
      </c>
      <c r="D34" s="2">
        <v>1073239</v>
      </c>
      <c r="E34" s="2">
        <v>7349098</v>
      </c>
      <c r="F34" s="2">
        <v>4187977</v>
      </c>
      <c r="G34" s="2">
        <f t="shared" si="0"/>
        <v>3161121</v>
      </c>
      <c r="H34" s="2">
        <v>735348</v>
      </c>
      <c r="I34" s="2"/>
      <c r="J34" s="2">
        <v>1006104</v>
      </c>
      <c r="K34" s="2"/>
      <c r="L34" s="2">
        <v>2000000</v>
      </c>
      <c r="M34" s="2"/>
      <c r="N34" s="2">
        <f t="shared" si="1"/>
        <v>6187977</v>
      </c>
      <c r="O34" s="2">
        <f t="shared" si="2"/>
        <v>6979961.666666667</v>
      </c>
      <c r="P34" s="2">
        <f t="shared" si="3"/>
        <v>697996.16666666674</v>
      </c>
      <c r="Q34" s="2">
        <f t="shared" si="4"/>
        <v>1046994.25</v>
      </c>
      <c r="R34" s="2">
        <f t="shared" si="5"/>
        <v>1395992.3333333335</v>
      </c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1">
        <v>43952</v>
      </c>
      <c r="B35" s="2">
        <v>7334711</v>
      </c>
      <c r="C35" s="2">
        <v>3827033</v>
      </c>
      <c r="D35" s="2">
        <v>904813</v>
      </c>
      <c r="E35" s="2">
        <v>7248598</v>
      </c>
      <c r="F35" s="2">
        <v>3771581</v>
      </c>
      <c r="G35" s="2">
        <f t="shared" si="0"/>
        <v>3477017</v>
      </c>
      <c r="H35" s="2"/>
      <c r="I35" s="2"/>
      <c r="J35" s="2">
        <v>965755</v>
      </c>
      <c r="K35" s="2"/>
      <c r="L35" s="2">
        <v>2000000</v>
      </c>
      <c r="M35" s="2"/>
      <c r="N35" s="2">
        <f t="shared" si="1"/>
        <v>5771581</v>
      </c>
      <c r="O35" s="2">
        <f t="shared" si="2"/>
        <v>6285968.333333333</v>
      </c>
      <c r="P35" s="2">
        <f t="shared" si="3"/>
        <v>628596.83333333337</v>
      </c>
      <c r="Q35" s="2">
        <f t="shared" si="4"/>
        <v>942895.24999999988</v>
      </c>
      <c r="R35" s="2">
        <f t="shared" si="5"/>
        <v>1257193.6666666667</v>
      </c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1">
        <v>43983</v>
      </c>
      <c r="B36" s="2">
        <v>6406031</v>
      </c>
      <c r="C36" s="2">
        <v>3541629</v>
      </c>
      <c r="D36" s="2">
        <v>377490</v>
      </c>
      <c r="E36" s="2">
        <v>11763898</v>
      </c>
      <c r="F36" s="2">
        <v>8519454</v>
      </c>
      <c r="G36" s="2">
        <f t="shared" si="0"/>
        <v>3244444</v>
      </c>
      <c r="H36" s="2"/>
      <c r="I36" s="2"/>
      <c r="J36" s="2">
        <v>1104452</v>
      </c>
      <c r="K36" s="2"/>
      <c r="L36" s="2">
        <v>-3000000</v>
      </c>
      <c r="M36" s="2"/>
      <c r="N36" s="2">
        <f t="shared" si="1"/>
        <v>5519454</v>
      </c>
      <c r="O36" s="2">
        <f t="shared" si="2"/>
        <v>14199090</v>
      </c>
      <c r="P36" s="2">
        <f t="shared" si="3"/>
        <v>1419909</v>
      </c>
      <c r="Q36" s="2">
        <f t="shared" si="4"/>
        <v>2129863.5</v>
      </c>
      <c r="R36" s="2">
        <f t="shared" si="5"/>
        <v>2839818</v>
      </c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1">
        <v>44013</v>
      </c>
      <c r="B37" s="2">
        <v>7935527</v>
      </c>
      <c r="C37" s="2">
        <v>3541344</v>
      </c>
      <c r="D37" s="2">
        <v>490714</v>
      </c>
      <c r="E37" s="2">
        <v>14105205</v>
      </c>
      <c r="F37" s="2">
        <v>11306301</v>
      </c>
      <c r="G37" s="2">
        <f t="shared" si="0"/>
        <v>2798904</v>
      </c>
      <c r="H37" s="2"/>
      <c r="I37" s="2"/>
      <c r="J37" s="2">
        <v>1053637</v>
      </c>
      <c r="K37" s="2"/>
      <c r="L37" s="2">
        <v>-5000000</v>
      </c>
      <c r="M37" s="2"/>
      <c r="N37" s="2">
        <f t="shared" si="1"/>
        <v>6306301</v>
      </c>
      <c r="O37" s="3">
        <f t="shared" si="2"/>
        <v>18843835</v>
      </c>
      <c r="P37" s="2">
        <f t="shared" si="3"/>
        <v>1884383.5</v>
      </c>
      <c r="Q37" s="2">
        <f t="shared" si="4"/>
        <v>2826575.25</v>
      </c>
      <c r="R37" s="2">
        <f t="shared" si="5"/>
        <v>3768767</v>
      </c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1">
        <v>44044</v>
      </c>
      <c r="B38" s="2">
        <v>7227642</v>
      </c>
      <c r="C38" s="2">
        <v>3540929</v>
      </c>
      <c r="D38" s="2">
        <v>1361778</v>
      </c>
      <c r="E38" s="2">
        <v>14052330</v>
      </c>
      <c r="F38" s="2">
        <v>11033684</v>
      </c>
      <c r="G38" s="2">
        <f t="shared" si="0"/>
        <v>3018646</v>
      </c>
      <c r="J38" s="2">
        <v>1309128</v>
      </c>
      <c r="L38" s="2">
        <v>-5000000</v>
      </c>
      <c r="N38" s="2">
        <f t="shared" si="1"/>
        <v>6033684</v>
      </c>
      <c r="O38" s="2">
        <f t="shared" si="2"/>
        <v>18389473.333333332</v>
      </c>
      <c r="P38" s="2">
        <f t="shared" si="3"/>
        <v>1838947.3333333333</v>
      </c>
      <c r="Q38" s="2">
        <f t="shared" si="4"/>
        <v>2758420.9999999995</v>
      </c>
      <c r="R38" s="2">
        <f t="shared" si="5"/>
        <v>3677894.6666666665</v>
      </c>
    </row>
    <row r="39" spans="1:26" x14ac:dyDescent="0.25">
      <c r="A39" s="1">
        <v>44075</v>
      </c>
      <c r="B39" s="2">
        <v>8806810</v>
      </c>
      <c r="C39" s="2">
        <v>3566768</v>
      </c>
      <c r="D39" s="2">
        <v>1471223</v>
      </c>
      <c r="E39" s="2">
        <v>11713260</v>
      </c>
      <c r="F39" s="2">
        <v>8595736</v>
      </c>
      <c r="G39" s="2">
        <f t="shared" si="0"/>
        <v>3117524</v>
      </c>
      <c r="J39" s="2">
        <v>1277899</v>
      </c>
      <c r="L39" s="2">
        <v>-4000000</v>
      </c>
      <c r="N39" s="2">
        <f t="shared" si="1"/>
        <v>4595736</v>
      </c>
      <c r="O39" s="2">
        <f t="shared" si="2"/>
        <v>14326226.666666666</v>
      </c>
      <c r="P39" s="2">
        <f t="shared" si="3"/>
        <v>1432622.6666666667</v>
      </c>
      <c r="Q39" s="2">
        <f t="shared" si="4"/>
        <v>2148934</v>
      </c>
      <c r="R39" s="2">
        <f t="shared" si="5"/>
        <v>2865245.3333333335</v>
      </c>
    </row>
    <row r="40" spans="1:26" x14ac:dyDescent="0.25">
      <c r="A40" s="1">
        <v>44105</v>
      </c>
      <c r="B40" s="2">
        <v>8128745</v>
      </c>
      <c r="C40" s="2">
        <v>3932366</v>
      </c>
      <c r="D40" s="2">
        <v>1319195</v>
      </c>
      <c r="E40" s="2">
        <v>7001458</v>
      </c>
      <c r="F40" s="2">
        <v>4957750</v>
      </c>
      <c r="G40" s="2">
        <f t="shared" si="0"/>
        <v>2043708</v>
      </c>
      <c r="H40" s="2">
        <v>1867915</v>
      </c>
      <c r="J40" s="2">
        <v>1112481</v>
      </c>
      <c r="L40" s="2">
        <v>0</v>
      </c>
      <c r="N40" s="2">
        <f t="shared" si="1"/>
        <v>4957750</v>
      </c>
      <c r="O40" s="2">
        <f t="shared" si="2"/>
        <v>8262916.666666667</v>
      </c>
      <c r="P40" s="2">
        <f t="shared" si="3"/>
        <v>826291.66666666674</v>
      </c>
      <c r="Q40" s="2">
        <f t="shared" si="4"/>
        <v>1239437.5</v>
      </c>
      <c r="R40" s="2">
        <f t="shared" si="5"/>
        <v>1652583.3333333335</v>
      </c>
    </row>
    <row r="41" spans="1:26" x14ac:dyDescent="0.25">
      <c r="A41" s="1">
        <v>44136</v>
      </c>
      <c r="B41" s="2">
        <v>7740755</v>
      </c>
      <c r="C41" s="2">
        <v>4167899</v>
      </c>
      <c r="D41" s="2">
        <v>1126564</v>
      </c>
      <c r="E41" s="2">
        <v>7217863</v>
      </c>
      <c r="F41" s="2">
        <v>4331691</v>
      </c>
      <c r="G41" s="2">
        <f t="shared" si="0"/>
        <v>2886172</v>
      </c>
      <c r="H41" s="2">
        <v>1587793</v>
      </c>
      <c r="J41" s="2">
        <v>1092042</v>
      </c>
      <c r="L41" s="2">
        <v>1500037</v>
      </c>
      <c r="N41" s="2">
        <f t="shared" si="1"/>
        <v>5831728</v>
      </c>
      <c r="O41" s="2">
        <f t="shared" si="2"/>
        <v>7219485</v>
      </c>
      <c r="P41" s="2">
        <f t="shared" si="3"/>
        <v>721948.5</v>
      </c>
      <c r="Q41" s="2">
        <f t="shared" si="4"/>
        <v>1082922.75</v>
      </c>
      <c r="R41" s="2">
        <f t="shared" si="5"/>
        <v>1443897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D89C8-A424-447E-9344-5AEF75593DCA}">
  <dimension ref="A1:G15"/>
  <sheetViews>
    <sheetView workbookViewId="0">
      <selection activeCell="D18" sqref="D18"/>
    </sheetView>
  </sheetViews>
  <sheetFormatPr baseColWidth="10" defaultRowHeight="15" x14ac:dyDescent="0.25"/>
  <cols>
    <col min="1" max="1" width="5.28515625" customWidth="1"/>
    <col min="2" max="2" width="31.28515625" customWidth="1"/>
    <col min="3" max="7" width="13.85546875" customWidth="1"/>
  </cols>
  <sheetData>
    <row r="1" spans="1:7" x14ac:dyDescent="0.25">
      <c r="A1" s="7" t="s">
        <v>40</v>
      </c>
      <c r="B1" s="7" t="s">
        <v>32</v>
      </c>
      <c r="C1" s="14" t="s">
        <v>33</v>
      </c>
      <c r="D1" s="14" t="s">
        <v>34</v>
      </c>
      <c r="E1" s="14" t="s">
        <v>35</v>
      </c>
      <c r="F1" s="14" t="s">
        <v>36</v>
      </c>
      <c r="G1" s="14" t="s">
        <v>37</v>
      </c>
    </row>
    <row r="2" spans="1:7" x14ac:dyDescent="0.25">
      <c r="A2" s="8">
        <v>1</v>
      </c>
      <c r="B2" s="8" t="s">
        <v>14</v>
      </c>
      <c r="C2" s="12">
        <v>11047726</v>
      </c>
      <c r="D2" s="12">
        <v>17292034</v>
      </c>
      <c r="E2" s="12">
        <v>5747239</v>
      </c>
      <c r="F2" s="12">
        <v>11217556</v>
      </c>
      <c r="G2" s="12">
        <v>22411784</v>
      </c>
    </row>
    <row r="3" spans="1:7" x14ac:dyDescent="0.25">
      <c r="A3" s="8">
        <v>2</v>
      </c>
      <c r="B3" s="8" t="s">
        <v>15</v>
      </c>
      <c r="C3" s="12">
        <v>6553445</v>
      </c>
      <c r="D3" s="12">
        <v>32838244</v>
      </c>
      <c r="E3" s="12">
        <v>64901325</v>
      </c>
      <c r="F3" s="12">
        <v>65992941</v>
      </c>
      <c r="G3" s="12">
        <v>66316912</v>
      </c>
    </row>
    <row r="4" spans="1:7" x14ac:dyDescent="0.25">
      <c r="A4" s="8">
        <v>3</v>
      </c>
      <c r="B4" s="8" t="s">
        <v>16</v>
      </c>
      <c r="C4" s="12">
        <v>887783</v>
      </c>
      <c r="D4" s="12">
        <v>2981180</v>
      </c>
      <c r="E4" s="12">
        <v>7224253</v>
      </c>
      <c r="F4" s="12">
        <v>9394993</v>
      </c>
      <c r="G4" s="12">
        <v>9394993</v>
      </c>
    </row>
    <row r="5" spans="1:7" x14ac:dyDescent="0.25">
      <c r="A5" s="8">
        <v>4</v>
      </c>
      <c r="B5" s="8" t="s">
        <v>17</v>
      </c>
      <c r="C5" s="12">
        <v>1004140</v>
      </c>
      <c r="D5" s="12">
        <v>1639621</v>
      </c>
      <c r="E5" s="12">
        <v>1347068</v>
      </c>
      <c r="F5" s="12">
        <v>1297212</v>
      </c>
      <c r="G5" s="12">
        <v>1403244</v>
      </c>
    </row>
    <row r="6" spans="1:7" x14ac:dyDescent="0.25">
      <c r="A6" s="8">
        <v>5</v>
      </c>
      <c r="B6" s="8" t="s">
        <v>18</v>
      </c>
      <c r="C6" s="12">
        <v>3757783</v>
      </c>
      <c r="D6" s="12">
        <v>3668195</v>
      </c>
      <c r="E6" s="12">
        <v>3773224</v>
      </c>
      <c r="F6" s="12">
        <v>-281701</v>
      </c>
      <c r="G6" s="12">
        <v>-4691</v>
      </c>
    </row>
    <row r="7" spans="1:7" x14ac:dyDescent="0.25">
      <c r="A7" s="8">
        <v>6</v>
      </c>
      <c r="B7" s="8" t="s">
        <v>19</v>
      </c>
      <c r="C7" s="12">
        <v>2100000</v>
      </c>
      <c r="D7" s="12">
        <v>1000000</v>
      </c>
      <c r="E7" s="12">
        <v>3999999</v>
      </c>
      <c r="F7" s="12">
        <v>2400011</v>
      </c>
      <c r="G7" s="12">
        <v>-1</v>
      </c>
    </row>
    <row r="8" spans="1:7" x14ac:dyDescent="0.25">
      <c r="A8" s="8">
        <v>7</v>
      </c>
      <c r="B8" s="8" t="s">
        <v>31</v>
      </c>
      <c r="C8" s="12">
        <v>0</v>
      </c>
      <c r="D8" s="12">
        <v>0</v>
      </c>
      <c r="E8" s="12">
        <v>1866580</v>
      </c>
      <c r="F8" s="12">
        <v>1193673</v>
      </c>
      <c r="G8" s="12">
        <v>1332914</v>
      </c>
    </row>
    <row r="9" spans="1:7" x14ac:dyDescent="0.25">
      <c r="A9" s="8">
        <v>8</v>
      </c>
      <c r="B9" s="8" t="s">
        <v>21</v>
      </c>
      <c r="C9" s="12">
        <v>10814522</v>
      </c>
      <c r="D9" s="12">
        <v>-7350684</v>
      </c>
      <c r="E9" s="12">
        <v>4937036</v>
      </c>
      <c r="F9" s="12">
        <v>-1435786.6000000015</v>
      </c>
      <c r="G9" s="12">
        <v>-3932871.6000000015</v>
      </c>
    </row>
    <row r="10" spans="1:7" x14ac:dyDescent="0.25">
      <c r="A10" s="11" t="s">
        <v>30</v>
      </c>
      <c r="B10" s="11"/>
      <c r="C10" s="12">
        <f>SUM(C2:C9)</f>
        <v>36165399</v>
      </c>
      <c r="D10" s="12">
        <f t="shared" ref="D10:G10" si="0">SUM(D2:D9)</f>
        <v>52068590</v>
      </c>
      <c r="E10" s="12">
        <f t="shared" si="0"/>
        <v>93796724</v>
      </c>
      <c r="F10" s="12">
        <f t="shared" si="0"/>
        <v>89778898.400000006</v>
      </c>
      <c r="G10" s="12">
        <f t="shared" si="0"/>
        <v>96922283.400000006</v>
      </c>
    </row>
    <row r="11" spans="1:7" x14ac:dyDescent="0.25">
      <c r="A11" s="9" t="s">
        <v>39</v>
      </c>
      <c r="B11" s="9"/>
      <c r="C11" s="9"/>
      <c r="D11" s="9"/>
      <c r="E11" s="9"/>
      <c r="F11" s="9"/>
      <c r="G11" s="9"/>
    </row>
    <row r="12" spans="1:7" x14ac:dyDescent="0.25">
      <c r="A12" s="10" t="s">
        <v>22</v>
      </c>
      <c r="B12" s="10"/>
      <c r="C12" s="12">
        <v>29611954</v>
      </c>
      <c r="D12" s="12">
        <v>19230346</v>
      </c>
      <c r="E12" s="12">
        <v>28895399</v>
      </c>
      <c r="F12" s="12">
        <v>23785957</v>
      </c>
      <c r="G12" s="12">
        <v>30605371</v>
      </c>
    </row>
    <row r="13" spans="1:7" x14ac:dyDescent="0.25">
      <c r="A13" s="10" t="s">
        <v>23</v>
      </c>
      <c r="B13" s="10"/>
      <c r="C13" s="12">
        <v>6553445</v>
      </c>
      <c r="D13" s="12">
        <v>32838244</v>
      </c>
      <c r="E13" s="12">
        <v>64901325</v>
      </c>
      <c r="F13" s="12">
        <v>65992941</v>
      </c>
      <c r="G13" s="12">
        <v>66316912</v>
      </c>
    </row>
    <row r="14" spans="1:7" x14ac:dyDescent="0.25">
      <c r="A14" s="11" t="s">
        <v>38</v>
      </c>
      <c r="B14" s="11"/>
      <c r="C14" s="13">
        <f>SUM(C12:C13)</f>
        <v>36165399</v>
      </c>
      <c r="D14" s="13">
        <f t="shared" ref="D14:G14" si="1">SUM(D12:D13)</f>
        <v>52068590</v>
      </c>
      <c r="E14" s="13">
        <f t="shared" si="1"/>
        <v>93796724</v>
      </c>
      <c r="F14" s="13">
        <f t="shared" si="1"/>
        <v>89778898</v>
      </c>
      <c r="G14" s="13">
        <f t="shared" si="1"/>
        <v>96922283</v>
      </c>
    </row>
    <row r="15" spans="1:7" x14ac:dyDescent="0.25">
      <c r="A15" s="11" t="s">
        <v>24</v>
      </c>
      <c r="B15" s="11"/>
      <c r="C15" s="13">
        <f>C10-C14</f>
        <v>0</v>
      </c>
      <c r="D15" s="13">
        <f t="shared" ref="D15:G15" si="2">D10-D14</f>
        <v>0</v>
      </c>
      <c r="E15" s="13">
        <f t="shared" si="2"/>
        <v>0</v>
      </c>
      <c r="F15" s="13">
        <f t="shared" si="2"/>
        <v>0.40000000596046448</v>
      </c>
      <c r="G15" s="13">
        <f t="shared" si="2"/>
        <v>0.40000000596046448</v>
      </c>
    </row>
  </sheetData>
  <mergeCells count="6">
    <mergeCell ref="A15:B15"/>
    <mergeCell ref="A10:B10"/>
    <mergeCell ref="A11:G11"/>
    <mergeCell ref="A12:B12"/>
    <mergeCell ref="A13:B13"/>
    <mergeCell ref="A14:B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32C08-8B72-46FE-8BE7-1862C6F610D6}">
  <dimension ref="A1:AZ16"/>
  <sheetViews>
    <sheetView workbookViewId="0">
      <selection activeCell="C10" sqref="C10"/>
    </sheetView>
  </sheetViews>
  <sheetFormatPr baseColWidth="10" defaultRowHeight="15" x14ac:dyDescent="0.25"/>
  <cols>
    <col min="1" max="1" width="29.7109375" customWidth="1"/>
    <col min="2" max="50" width="13.85546875" customWidth="1"/>
    <col min="51" max="51" width="17.28515625" customWidth="1"/>
  </cols>
  <sheetData>
    <row r="1" spans="1:52" x14ac:dyDescent="0.25">
      <c r="A1" t="s">
        <v>25</v>
      </c>
      <c r="B1" s="1">
        <v>42583</v>
      </c>
      <c r="C1" s="1">
        <v>42723</v>
      </c>
      <c r="D1" s="1">
        <v>42745</v>
      </c>
      <c r="E1" s="1">
        <v>42767</v>
      </c>
      <c r="F1" s="1">
        <v>42795</v>
      </c>
      <c r="G1" s="1">
        <v>42826</v>
      </c>
      <c r="H1" s="1">
        <v>42856</v>
      </c>
      <c r="I1" s="1">
        <v>42887</v>
      </c>
      <c r="J1" s="1">
        <v>42903</v>
      </c>
      <c r="K1" s="1">
        <v>42948</v>
      </c>
      <c r="L1" s="1">
        <v>42979</v>
      </c>
      <c r="M1" s="1">
        <v>43009</v>
      </c>
      <c r="N1" s="1">
        <v>43040</v>
      </c>
      <c r="O1" s="1">
        <v>43080</v>
      </c>
      <c r="P1" s="1">
        <v>43110</v>
      </c>
      <c r="Q1" s="1">
        <v>43143</v>
      </c>
      <c r="R1" s="1">
        <v>43189</v>
      </c>
      <c r="S1" s="1">
        <v>43220</v>
      </c>
      <c r="T1" s="1">
        <v>43251</v>
      </c>
      <c r="U1" s="1">
        <v>43281</v>
      </c>
      <c r="V1" s="1">
        <v>43312</v>
      </c>
      <c r="W1" s="1">
        <v>43343</v>
      </c>
      <c r="X1" s="1">
        <v>43373</v>
      </c>
      <c r="Y1" s="1">
        <v>43404</v>
      </c>
      <c r="Z1" s="1">
        <v>43434</v>
      </c>
      <c r="AA1" s="1">
        <v>43465</v>
      </c>
      <c r="AB1" s="1">
        <v>43496</v>
      </c>
      <c r="AC1" s="1">
        <v>43524</v>
      </c>
      <c r="AD1" s="1">
        <v>43555</v>
      </c>
      <c r="AE1" s="1">
        <v>43585</v>
      </c>
      <c r="AF1" s="1">
        <v>43616</v>
      </c>
      <c r="AG1" s="1">
        <v>43646</v>
      </c>
      <c r="AH1" s="1">
        <v>43677</v>
      </c>
      <c r="AI1" s="1">
        <v>43708</v>
      </c>
      <c r="AJ1" s="1">
        <v>43738</v>
      </c>
      <c r="AK1" s="1">
        <v>43769</v>
      </c>
      <c r="AL1" s="1">
        <v>43799</v>
      </c>
      <c r="AM1" s="1">
        <v>43830</v>
      </c>
      <c r="AN1" s="1">
        <v>43861</v>
      </c>
      <c r="AO1" s="1">
        <v>43890</v>
      </c>
      <c r="AP1" s="1">
        <v>43921</v>
      </c>
      <c r="AQ1" s="1">
        <v>43951</v>
      </c>
      <c r="AR1" s="1">
        <v>43982</v>
      </c>
      <c r="AS1" s="1">
        <v>44012</v>
      </c>
      <c r="AT1" s="1">
        <v>44043</v>
      </c>
      <c r="AU1" s="1">
        <v>44074</v>
      </c>
      <c r="AV1" s="1">
        <v>44104</v>
      </c>
      <c r="AW1" s="1">
        <v>44135</v>
      </c>
      <c r="AX1" s="1">
        <v>44165</v>
      </c>
    </row>
    <row r="2" spans="1:52" x14ac:dyDescent="0.25">
      <c r="A2" t="s">
        <v>14</v>
      </c>
      <c r="B2" s="5">
        <v>3939498</v>
      </c>
      <c r="C2" s="5">
        <v>11047726</v>
      </c>
      <c r="D2" s="5">
        <v>13564000</v>
      </c>
      <c r="E2" s="5">
        <v>5200310</v>
      </c>
      <c r="F2" s="5">
        <v>7567883</v>
      </c>
      <c r="G2" s="5">
        <v>9886424</v>
      </c>
      <c r="H2" s="5">
        <v>12345297</v>
      </c>
      <c r="I2" s="5">
        <v>15053859</v>
      </c>
      <c r="J2" s="5">
        <v>15053859</v>
      </c>
      <c r="K2" s="5">
        <v>20861616</v>
      </c>
      <c r="L2" s="5">
        <v>23790920</v>
      </c>
      <c r="M2" s="5">
        <v>26452163</v>
      </c>
      <c r="N2" s="5">
        <v>29347320</v>
      </c>
      <c r="O2" s="5">
        <v>17292034</v>
      </c>
      <c r="P2" s="5">
        <v>20140486</v>
      </c>
      <c r="Q2" s="5">
        <v>16915060</v>
      </c>
      <c r="R2" s="5">
        <v>10704351</v>
      </c>
      <c r="S2" s="5">
        <v>8822968</v>
      </c>
      <c r="T2" s="5">
        <v>6173962</v>
      </c>
      <c r="U2" s="5">
        <v>2268728</v>
      </c>
      <c r="V2" s="5">
        <v>1376532</v>
      </c>
      <c r="W2" s="5">
        <v>1577377</v>
      </c>
      <c r="X2" s="5">
        <v>2744046</v>
      </c>
      <c r="Y2" s="5">
        <v>3931441</v>
      </c>
      <c r="Z2" s="5">
        <v>4752544</v>
      </c>
      <c r="AA2" s="5">
        <v>5747239</v>
      </c>
      <c r="AB2" s="5">
        <v>6858937</v>
      </c>
      <c r="AC2" s="5">
        <v>6463784</v>
      </c>
      <c r="AD2" s="5">
        <v>6335420</v>
      </c>
      <c r="AE2" s="5">
        <v>7401518</v>
      </c>
      <c r="AF2" s="5">
        <v>8524484</v>
      </c>
      <c r="AG2" s="5">
        <v>9797806</v>
      </c>
      <c r="AH2" s="5">
        <v>6950276</v>
      </c>
      <c r="AI2" s="5">
        <v>8331951</v>
      </c>
      <c r="AJ2" s="5">
        <v>9735358</v>
      </c>
      <c r="AK2" s="5">
        <v>9218735</v>
      </c>
      <c r="AL2" s="5">
        <v>9958587</v>
      </c>
      <c r="AM2" s="5">
        <v>11217556</v>
      </c>
      <c r="AN2" s="5">
        <v>12502069</v>
      </c>
      <c r="AO2" s="5">
        <v>12600205</v>
      </c>
      <c r="AP2" s="5">
        <v>13823838</v>
      </c>
      <c r="AQ2" s="5">
        <v>14767743</v>
      </c>
      <c r="AR2" s="5">
        <v>15952905</v>
      </c>
      <c r="AS2" s="5">
        <v>17108638</v>
      </c>
      <c r="AT2" s="5">
        <v>18381877</v>
      </c>
      <c r="AU2" s="5">
        <v>19565205</v>
      </c>
      <c r="AV2" s="5">
        <v>20990978</v>
      </c>
      <c r="AW2" s="5">
        <v>22272819</v>
      </c>
      <c r="AX2" s="5">
        <v>22411784</v>
      </c>
    </row>
    <row r="3" spans="1:52" x14ac:dyDescent="0.25">
      <c r="A3" t="s">
        <v>15</v>
      </c>
      <c r="B3" s="5">
        <v>6500000</v>
      </c>
      <c r="C3" s="5">
        <v>6553445</v>
      </c>
      <c r="D3" s="5">
        <v>6570484</v>
      </c>
      <c r="E3" s="5">
        <v>17419167</v>
      </c>
      <c r="F3" s="5">
        <v>17436295</v>
      </c>
      <c r="G3" s="5">
        <v>17484641</v>
      </c>
      <c r="H3" s="5">
        <v>17529863</v>
      </c>
      <c r="I3" s="5">
        <v>17571697</v>
      </c>
      <c r="J3" s="5">
        <v>17596815</v>
      </c>
      <c r="K3" s="5">
        <v>17646194</v>
      </c>
      <c r="L3" s="5">
        <v>17681248</v>
      </c>
      <c r="M3" s="5">
        <v>17715703</v>
      </c>
      <c r="N3" s="5">
        <v>17749125</v>
      </c>
      <c r="O3" s="5">
        <v>32838244</v>
      </c>
      <c r="P3" s="5">
        <v>32871795</v>
      </c>
      <c r="Q3" s="5">
        <v>38771114</v>
      </c>
      <c r="R3" s="5">
        <v>47635575</v>
      </c>
      <c r="S3" s="5">
        <v>52102531</v>
      </c>
      <c r="T3" s="5">
        <v>55875674</v>
      </c>
      <c r="U3" s="5">
        <v>61015535</v>
      </c>
      <c r="V3" s="5">
        <v>63215882</v>
      </c>
      <c r="W3" s="5">
        <v>64525444</v>
      </c>
      <c r="X3" s="5">
        <v>64618357</v>
      </c>
      <c r="Y3" s="5">
        <v>64709558</v>
      </c>
      <c r="Z3" s="5">
        <v>64803188</v>
      </c>
      <c r="AA3" s="5">
        <v>64901325</v>
      </c>
      <c r="AB3" s="5">
        <v>65019595</v>
      </c>
      <c r="AC3" s="5">
        <v>65110681</v>
      </c>
      <c r="AD3" s="5">
        <v>65211973</v>
      </c>
      <c r="AE3" s="5">
        <v>65322390</v>
      </c>
      <c r="AF3" s="5">
        <v>65446441</v>
      </c>
      <c r="AG3" s="5">
        <v>65555327</v>
      </c>
      <c r="AH3" s="5">
        <v>65664802</v>
      </c>
      <c r="AI3" s="5">
        <v>65773546</v>
      </c>
      <c r="AJ3" s="5">
        <v>65921455</v>
      </c>
      <c r="AK3" s="5">
        <v>65968179</v>
      </c>
      <c r="AL3" s="5">
        <v>65968179</v>
      </c>
      <c r="AM3" s="5">
        <v>65992941</v>
      </c>
      <c r="AN3" s="5">
        <v>66059464</v>
      </c>
      <c r="AO3" s="5">
        <v>66119536</v>
      </c>
      <c r="AP3" s="5">
        <v>66172102</v>
      </c>
      <c r="AQ3" s="5">
        <v>66226270</v>
      </c>
      <c r="AR3" s="5">
        <v>66274365</v>
      </c>
      <c r="AS3" s="5">
        <v>66288978</v>
      </c>
      <c r="AT3" s="5">
        <v>66310515</v>
      </c>
      <c r="AU3" s="5">
        <v>66314165</v>
      </c>
      <c r="AV3" s="5">
        <v>66316912</v>
      </c>
      <c r="AW3" s="5">
        <v>66316912</v>
      </c>
      <c r="AX3" s="5">
        <v>66316912</v>
      </c>
    </row>
    <row r="4" spans="1:52" x14ac:dyDescent="0.25">
      <c r="A4" t="s">
        <v>16</v>
      </c>
      <c r="B4" s="5">
        <v>0</v>
      </c>
      <c r="C4" s="5">
        <v>887783</v>
      </c>
      <c r="D4" s="5">
        <v>1398619</v>
      </c>
      <c r="E4" s="5">
        <v>1915423</v>
      </c>
      <c r="F4" s="5">
        <v>2405822</v>
      </c>
      <c r="G4" s="5">
        <v>1303652</v>
      </c>
      <c r="H4" s="5">
        <v>1132278</v>
      </c>
      <c r="I4" s="5">
        <v>1735843</v>
      </c>
      <c r="J4" s="5">
        <v>1735843</v>
      </c>
      <c r="K4" s="5">
        <v>3188337</v>
      </c>
      <c r="L4" s="5">
        <v>952367</v>
      </c>
      <c r="M4" s="5">
        <v>1668665</v>
      </c>
      <c r="N4" s="5">
        <v>2341371</v>
      </c>
      <c r="O4" s="5">
        <v>2981180</v>
      </c>
      <c r="P4" s="5">
        <v>3523480</v>
      </c>
      <c r="Q4" s="5">
        <v>4071418</v>
      </c>
      <c r="R4" s="5">
        <v>4552808</v>
      </c>
      <c r="S4" s="5">
        <v>5079526</v>
      </c>
      <c r="T4" s="5">
        <v>5658955</v>
      </c>
      <c r="U4" s="5">
        <v>6287307</v>
      </c>
      <c r="V4" s="5">
        <v>6287307</v>
      </c>
      <c r="W4" s="5">
        <v>6287307</v>
      </c>
      <c r="X4" s="5">
        <v>6287307</v>
      </c>
      <c r="Y4" s="5">
        <v>6122997</v>
      </c>
      <c r="Z4" s="5">
        <v>6663964</v>
      </c>
      <c r="AA4" s="5">
        <v>7224253</v>
      </c>
      <c r="AB4" s="5">
        <v>7807726</v>
      </c>
      <c r="AC4" s="5">
        <v>8354678</v>
      </c>
      <c r="AD4" s="5">
        <v>8709480</v>
      </c>
      <c r="AE4" s="5">
        <v>9274694</v>
      </c>
      <c r="AF4" s="5">
        <v>9870127</v>
      </c>
      <c r="AG4" s="5">
        <v>9870127</v>
      </c>
      <c r="AH4" s="5">
        <v>9870127</v>
      </c>
      <c r="AI4" s="5">
        <v>9570697</v>
      </c>
      <c r="AJ4" s="5">
        <v>9570697</v>
      </c>
      <c r="AK4" s="5">
        <v>9570697</v>
      </c>
      <c r="AL4" s="5">
        <v>9397993</v>
      </c>
      <c r="AM4" s="5">
        <v>9394993</v>
      </c>
      <c r="AN4" s="5">
        <v>9394993</v>
      </c>
      <c r="AO4" s="5">
        <v>9394993</v>
      </c>
      <c r="AP4" s="5">
        <v>9394993</v>
      </c>
      <c r="AQ4" s="5">
        <v>9394993</v>
      </c>
      <c r="AR4" s="5">
        <v>9394993</v>
      </c>
      <c r="AS4" s="5">
        <v>9394993</v>
      </c>
      <c r="AT4" s="5">
        <v>9394993</v>
      </c>
      <c r="AU4" s="5">
        <v>9394993</v>
      </c>
      <c r="AV4" s="5">
        <v>9394993</v>
      </c>
      <c r="AW4" s="5">
        <v>9394993</v>
      </c>
      <c r="AX4" s="5">
        <v>9394993</v>
      </c>
    </row>
    <row r="5" spans="1:52" x14ac:dyDescent="0.25">
      <c r="A5" t="s">
        <v>17</v>
      </c>
      <c r="B5" s="5">
        <v>375762</v>
      </c>
      <c r="C5" s="5">
        <v>1004140</v>
      </c>
      <c r="D5" s="5">
        <v>1004140</v>
      </c>
      <c r="E5" s="5">
        <v>1004140</v>
      </c>
      <c r="F5" s="5">
        <v>1073471</v>
      </c>
      <c r="G5" s="5">
        <v>1110978</v>
      </c>
      <c r="H5" s="5">
        <v>1138451</v>
      </c>
      <c r="I5" s="5">
        <v>1138451</v>
      </c>
      <c r="J5" s="5">
        <v>1222992</v>
      </c>
      <c r="K5" s="5">
        <v>1267272</v>
      </c>
      <c r="L5" s="5">
        <v>1458585</v>
      </c>
      <c r="M5" s="5">
        <v>1458585</v>
      </c>
      <c r="N5" s="5">
        <v>1530427</v>
      </c>
      <c r="O5" s="5">
        <v>1639621</v>
      </c>
      <c r="P5" s="5">
        <v>1639621</v>
      </c>
      <c r="Q5" s="5">
        <v>1684243</v>
      </c>
      <c r="R5" s="5">
        <v>1386318</v>
      </c>
      <c r="S5" s="5">
        <v>1092456</v>
      </c>
      <c r="T5" s="5">
        <v>1116800</v>
      </c>
      <c r="U5" s="5">
        <v>1222729</v>
      </c>
      <c r="V5" s="5">
        <v>1222729</v>
      </c>
      <c r="W5" s="5">
        <v>1347068</v>
      </c>
      <c r="X5" s="5">
        <v>1347068</v>
      </c>
      <c r="Y5" s="5">
        <v>1347068</v>
      </c>
      <c r="Z5" s="5">
        <v>1347068</v>
      </c>
      <c r="AA5" s="5">
        <v>1347068</v>
      </c>
      <c r="AB5" s="5">
        <v>1347068</v>
      </c>
      <c r="AC5" s="5">
        <v>1621587</v>
      </c>
      <c r="AD5" s="5">
        <v>1621587</v>
      </c>
      <c r="AE5" s="5">
        <v>1660240</v>
      </c>
      <c r="AF5" s="5">
        <v>1688050</v>
      </c>
      <c r="AG5" s="5">
        <v>1721027</v>
      </c>
      <c r="AH5" s="5">
        <v>1752589</v>
      </c>
      <c r="AI5" s="5">
        <v>1811344</v>
      </c>
      <c r="AJ5" s="5">
        <v>1811344</v>
      </c>
      <c r="AK5" s="5">
        <v>1871241</v>
      </c>
      <c r="AL5" s="5">
        <v>1905998</v>
      </c>
      <c r="AM5" s="5">
        <v>1297212</v>
      </c>
      <c r="AN5" s="5">
        <v>1204772</v>
      </c>
      <c r="AO5" s="5">
        <v>1222837</v>
      </c>
      <c r="AP5" s="5">
        <v>1237391</v>
      </c>
      <c r="AQ5" s="5">
        <v>1237391</v>
      </c>
      <c r="AR5" s="5">
        <v>1253872</v>
      </c>
      <c r="AS5" s="5">
        <v>1253872</v>
      </c>
      <c r="AT5" s="5">
        <v>1283394</v>
      </c>
      <c r="AU5" s="5">
        <v>1318815</v>
      </c>
      <c r="AV5" s="5">
        <v>1343573</v>
      </c>
      <c r="AW5" s="5">
        <v>1373565</v>
      </c>
      <c r="AX5" s="5">
        <v>1403244</v>
      </c>
    </row>
    <row r="6" spans="1:52" x14ac:dyDescent="0.25">
      <c r="A6" t="s">
        <v>18</v>
      </c>
      <c r="B6" s="5">
        <v>2377378</v>
      </c>
      <c r="C6" s="5">
        <v>3757783</v>
      </c>
      <c r="D6" s="5">
        <v>3809783</v>
      </c>
      <c r="E6" s="5">
        <v>3887783</v>
      </c>
      <c r="F6" s="5">
        <v>4017783</v>
      </c>
      <c r="G6" s="5">
        <v>4060037</v>
      </c>
      <c r="H6" s="5">
        <v>4190497</v>
      </c>
      <c r="I6" s="5">
        <v>4398497</v>
      </c>
      <c r="J6" s="5">
        <v>2258121</v>
      </c>
      <c r="K6" s="5">
        <v>2830121</v>
      </c>
      <c r="L6" s="5">
        <v>2908121</v>
      </c>
      <c r="M6" s="5">
        <v>3464621</v>
      </c>
      <c r="N6" s="5">
        <v>3673321</v>
      </c>
      <c r="O6" s="5">
        <v>3668195</v>
      </c>
      <c r="P6" s="5">
        <v>3278755</v>
      </c>
      <c r="Q6" s="5">
        <v>3232465</v>
      </c>
      <c r="R6" s="5">
        <v>3067095</v>
      </c>
      <c r="S6" s="5">
        <v>2293798</v>
      </c>
      <c r="T6" s="5">
        <v>2643898</v>
      </c>
      <c r="U6" s="5">
        <v>2886898</v>
      </c>
      <c r="V6" s="5">
        <v>3316498</v>
      </c>
      <c r="W6" s="5">
        <v>3437298</v>
      </c>
      <c r="X6" s="5">
        <v>3503299</v>
      </c>
      <c r="Y6" s="5">
        <v>3639039</v>
      </c>
      <c r="Z6" s="5">
        <v>3611224</v>
      </c>
      <c r="AA6" s="5">
        <v>3773224</v>
      </c>
      <c r="AB6" s="5">
        <v>3935224</v>
      </c>
      <c r="AC6" s="5">
        <v>4097224</v>
      </c>
      <c r="AD6" s="5">
        <v>4279644</v>
      </c>
      <c r="AE6" s="5">
        <v>-270511</v>
      </c>
      <c r="AF6" s="5">
        <v>-1140332</v>
      </c>
      <c r="AG6" s="5">
        <v>-1323432</v>
      </c>
      <c r="AH6" s="5">
        <v>-1161432</v>
      </c>
      <c r="AI6" s="5">
        <v>-965432</v>
      </c>
      <c r="AJ6" s="5">
        <v>-762201</v>
      </c>
      <c r="AK6" s="5">
        <v>-701701</v>
      </c>
      <c r="AL6" s="5">
        <v>-505701</v>
      </c>
      <c r="AM6" s="5">
        <v>-281701</v>
      </c>
      <c r="AN6" s="5">
        <v>-113701</v>
      </c>
      <c r="AO6" s="5">
        <v>-1701</v>
      </c>
      <c r="AP6" s="5">
        <v>-4691</v>
      </c>
      <c r="AQ6" s="5">
        <v>-4691</v>
      </c>
      <c r="AR6" s="5">
        <v>-4691</v>
      </c>
      <c r="AS6" s="5">
        <v>-4691</v>
      </c>
      <c r="AT6" s="5">
        <v>-4691</v>
      </c>
      <c r="AU6" s="5">
        <v>-4691</v>
      </c>
      <c r="AV6" s="5">
        <v>-4691</v>
      </c>
      <c r="AW6" s="5">
        <v>-4691</v>
      </c>
      <c r="AX6" s="5">
        <v>-4691</v>
      </c>
    </row>
    <row r="7" spans="1:52" x14ac:dyDescent="0.25">
      <c r="A7" t="s">
        <v>19</v>
      </c>
      <c r="B7" s="5">
        <v>1000000</v>
      </c>
      <c r="C7" s="5">
        <v>2100000</v>
      </c>
      <c r="D7" s="5">
        <v>2800000</v>
      </c>
      <c r="E7" s="5">
        <v>3500000</v>
      </c>
      <c r="F7" s="5">
        <v>4900000</v>
      </c>
      <c r="G7" s="5">
        <v>5600000</v>
      </c>
      <c r="H7" s="5">
        <v>6300000</v>
      </c>
      <c r="I7" s="5">
        <v>5325200</v>
      </c>
      <c r="J7" s="5">
        <v>5325200</v>
      </c>
      <c r="K7" s="5">
        <v>1325200</v>
      </c>
      <c r="L7" s="5">
        <v>0</v>
      </c>
      <c r="M7" s="5">
        <v>0</v>
      </c>
      <c r="N7" s="5">
        <v>0</v>
      </c>
      <c r="O7" s="5">
        <v>1000000</v>
      </c>
      <c r="P7" s="5">
        <v>1600003</v>
      </c>
      <c r="Q7" s="5">
        <v>3000000</v>
      </c>
      <c r="R7" s="5">
        <v>4399997</v>
      </c>
      <c r="S7" s="5">
        <v>5799994</v>
      </c>
      <c r="T7" s="5">
        <v>8099999</v>
      </c>
      <c r="U7" s="5">
        <v>8099999</v>
      </c>
      <c r="V7" s="5">
        <v>5599999</v>
      </c>
      <c r="W7" s="5">
        <v>3099999</v>
      </c>
      <c r="X7" s="5">
        <v>1099999</v>
      </c>
      <c r="Y7" s="5">
        <v>-1</v>
      </c>
      <c r="Z7" s="5">
        <v>2399996</v>
      </c>
      <c r="AA7" s="5">
        <v>3999999</v>
      </c>
      <c r="AB7" s="5">
        <v>5600002</v>
      </c>
      <c r="AC7" s="5">
        <v>7200005</v>
      </c>
      <c r="AD7" s="5">
        <v>8800008</v>
      </c>
      <c r="AE7" s="5">
        <v>10400011</v>
      </c>
      <c r="AF7" s="5">
        <v>12000014</v>
      </c>
      <c r="AG7" s="5">
        <v>10500014</v>
      </c>
      <c r="AH7" s="5">
        <v>7500014</v>
      </c>
      <c r="AI7" s="5">
        <v>4500014</v>
      </c>
      <c r="AJ7" s="5">
        <v>1500014</v>
      </c>
      <c r="AK7" s="5">
        <v>14</v>
      </c>
      <c r="AL7" s="5">
        <v>14</v>
      </c>
      <c r="AM7" s="5">
        <v>2400011</v>
      </c>
      <c r="AN7" s="5">
        <v>4800008</v>
      </c>
      <c r="AO7" s="5">
        <v>7200005</v>
      </c>
      <c r="AP7" s="5">
        <v>9600002</v>
      </c>
      <c r="AQ7" s="5">
        <v>12999999</v>
      </c>
      <c r="AR7" s="5">
        <v>14999999</v>
      </c>
      <c r="AS7" s="5">
        <v>16999999</v>
      </c>
      <c r="AT7" s="5">
        <v>13999999</v>
      </c>
      <c r="AU7" s="5">
        <v>8999999</v>
      </c>
      <c r="AV7" s="5">
        <v>3999999</v>
      </c>
      <c r="AW7" s="5">
        <v>-1</v>
      </c>
      <c r="AX7" s="5">
        <v>-1</v>
      </c>
    </row>
    <row r="8" spans="1:52" x14ac:dyDescent="0.25">
      <c r="A8" t="s">
        <v>20</v>
      </c>
      <c r="B8" s="5">
        <v>-3083707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2243873</v>
      </c>
      <c r="Q8" s="5">
        <v>3757948</v>
      </c>
      <c r="R8" s="5">
        <v>3027612</v>
      </c>
      <c r="S8" s="5">
        <v>2886064</v>
      </c>
      <c r="T8" s="5">
        <v>2601556</v>
      </c>
      <c r="U8" s="5">
        <v>2181891</v>
      </c>
      <c r="V8" s="5">
        <v>1967742</v>
      </c>
      <c r="W8" s="5">
        <v>1811230</v>
      </c>
      <c r="X8" s="5">
        <v>2193067</v>
      </c>
      <c r="Y8" s="5">
        <v>2213730</v>
      </c>
      <c r="Z8" s="5">
        <v>2040155</v>
      </c>
      <c r="AA8" s="5">
        <v>1866580</v>
      </c>
      <c r="AB8" s="5">
        <v>2096064</v>
      </c>
      <c r="AC8" s="5">
        <v>1938332</v>
      </c>
      <c r="AD8" s="5">
        <v>1796152</v>
      </c>
      <c r="AE8" s="5">
        <v>1447135</v>
      </c>
      <c r="AF8" s="5">
        <v>1335703</v>
      </c>
      <c r="AG8" s="5">
        <v>1318373</v>
      </c>
      <c r="AH8" s="5">
        <v>1318735</v>
      </c>
      <c r="AI8" s="5">
        <v>1318754</v>
      </c>
      <c r="AJ8" s="5">
        <v>1319134</v>
      </c>
      <c r="AK8" s="5">
        <v>1061727</v>
      </c>
      <c r="AL8" s="5">
        <v>1061752</v>
      </c>
      <c r="AM8" s="5">
        <v>1193673</v>
      </c>
      <c r="AN8" s="5">
        <v>1193700</v>
      </c>
      <c r="AO8" s="5">
        <v>918700</v>
      </c>
      <c r="AP8" s="5">
        <v>643700</v>
      </c>
      <c r="AQ8" s="5">
        <v>1743339</v>
      </c>
      <c r="AR8" s="5">
        <v>1758820</v>
      </c>
      <c r="AS8" s="5">
        <v>1236244</v>
      </c>
      <c r="AT8" s="5">
        <v>683604</v>
      </c>
      <c r="AU8" s="5">
        <v>995107</v>
      </c>
      <c r="AV8" s="5">
        <v>1872093</v>
      </c>
      <c r="AW8" s="5">
        <v>1332914</v>
      </c>
      <c r="AX8" s="5">
        <v>1332914</v>
      </c>
    </row>
    <row r="9" spans="1:52" x14ac:dyDescent="0.25">
      <c r="A9" t="s">
        <v>21</v>
      </c>
      <c r="B9" s="5">
        <v>1406412</v>
      </c>
      <c r="C9" s="5">
        <v>10814522</v>
      </c>
      <c r="D9" s="5">
        <v>12893786</v>
      </c>
      <c r="E9" s="5">
        <v>7529799</v>
      </c>
      <c r="F9" s="5">
        <v>7046034</v>
      </c>
      <c r="G9" s="5">
        <v>3650507</v>
      </c>
      <c r="H9" s="5">
        <v>3395434</v>
      </c>
      <c r="I9" s="5">
        <v>4438225</v>
      </c>
      <c r="J9" s="5">
        <v>11579891</v>
      </c>
      <c r="K9" s="5">
        <v>-12259234</v>
      </c>
      <c r="L9" s="5">
        <v>-16230023</v>
      </c>
      <c r="M9" s="5">
        <v>-25280447</v>
      </c>
      <c r="N9" s="5">
        <v>-15772068</v>
      </c>
      <c r="O9" s="5">
        <v>-7350684</v>
      </c>
      <c r="P9" s="5">
        <v>-11303391</v>
      </c>
      <c r="Q9" s="5">
        <v>-9671324</v>
      </c>
      <c r="R9" s="5">
        <v>-78146</v>
      </c>
      <c r="S9" s="5">
        <v>2055898</v>
      </c>
      <c r="T9" s="5">
        <v>5438887</v>
      </c>
      <c r="U9" s="5">
        <v>2925252</v>
      </c>
      <c r="V9" s="5">
        <v>3273809</v>
      </c>
      <c r="W9" s="5">
        <v>3630694</v>
      </c>
      <c r="X9" s="5">
        <v>13955424</v>
      </c>
      <c r="Y9" s="5">
        <v>2241285</v>
      </c>
      <c r="Z9" s="5">
        <v>2109928</v>
      </c>
      <c r="AA9" s="5">
        <v>4937036</v>
      </c>
      <c r="AB9" s="5">
        <v>925672</v>
      </c>
      <c r="AC9" s="5">
        <v>3490827</v>
      </c>
      <c r="AD9" s="5">
        <v>7325102</v>
      </c>
      <c r="AE9" s="5">
        <v>5716170</v>
      </c>
      <c r="AF9" s="5">
        <v>11056991</v>
      </c>
      <c r="AG9" s="5">
        <v>8982661</v>
      </c>
      <c r="AH9" s="5">
        <v>1633483</v>
      </c>
      <c r="AI9" s="5">
        <v>6300110</v>
      </c>
      <c r="AJ9" s="5">
        <v>5160192</v>
      </c>
      <c r="AK9" s="5">
        <v>4969362</v>
      </c>
      <c r="AL9" s="5">
        <v>-4448159</v>
      </c>
      <c r="AM9" s="5">
        <v>-1435786.6000000015</v>
      </c>
      <c r="AN9" s="5">
        <v>-5746585.6000000015</v>
      </c>
      <c r="AO9" s="5">
        <v>-1341899.6000000015</v>
      </c>
      <c r="AP9" s="5">
        <v>2661010.3999999985</v>
      </c>
      <c r="AQ9" s="5">
        <v>3937548.3999999985</v>
      </c>
      <c r="AR9" s="5">
        <v>67004.39999999851</v>
      </c>
      <c r="AS9" s="5">
        <v>6054269.3999999985</v>
      </c>
      <c r="AT9" s="5">
        <v>6700764.3999999985</v>
      </c>
      <c r="AU9" s="5">
        <v>6833303.3999999985</v>
      </c>
      <c r="AV9" s="5">
        <v>3902596.3999999985</v>
      </c>
      <c r="AW9" s="5">
        <v>-7380019.6000000015</v>
      </c>
      <c r="AX9" s="5">
        <v>-3932871.6000000015</v>
      </c>
    </row>
    <row r="10" spans="1:52" x14ac:dyDescent="0.25">
      <c r="A10" t="s">
        <v>26</v>
      </c>
      <c r="B10" s="5">
        <v>12515343</v>
      </c>
      <c r="C10" s="5">
        <v>36165399</v>
      </c>
      <c r="D10" s="5">
        <v>42040812</v>
      </c>
      <c r="E10" s="5">
        <v>40456622</v>
      </c>
      <c r="F10" s="5">
        <v>44447288</v>
      </c>
      <c r="G10" s="5">
        <v>43096239</v>
      </c>
      <c r="H10" s="5">
        <v>46031820</v>
      </c>
      <c r="I10" s="5">
        <v>49661772</v>
      </c>
      <c r="J10" s="5">
        <v>54772721</v>
      </c>
      <c r="K10" s="5">
        <v>34859506</v>
      </c>
      <c r="L10" s="5">
        <v>30561218</v>
      </c>
      <c r="M10" s="5">
        <v>25479290</v>
      </c>
      <c r="N10" s="5">
        <v>38869496</v>
      </c>
      <c r="O10" s="5">
        <v>52068590</v>
      </c>
      <c r="P10" s="5">
        <v>53994622</v>
      </c>
      <c r="Q10" s="5">
        <v>61760924</v>
      </c>
      <c r="R10" s="5">
        <v>74695610</v>
      </c>
      <c r="S10" s="5">
        <v>80133235</v>
      </c>
      <c r="T10" s="5">
        <v>87609731</v>
      </c>
      <c r="U10" s="5">
        <v>86888339</v>
      </c>
      <c r="V10" s="5">
        <v>86260498</v>
      </c>
      <c r="W10" s="5">
        <v>85716417</v>
      </c>
      <c r="X10" s="5">
        <v>95748567</v>
      </c>
      <c r="Y10" s="5">
        <v>84205117</v>
      </c>
      <c r="Z10" s="5">
        <v>87728067</v>
      </c>
      <c r="AA10" s="5">
        <v>93796724</v>
      </c>
      <c r="AB10" s="5">
        <v>93590288</v>
      </c>
      <c r="AC10" s="5">
        <v>98277118</v>
      </c>
      <c r="AD10" s="5">
        <v>104079366</v>
      </c>
      <c r="AE10" s="5">
        <v>100951647</v>
      </c>
      <c r="AF10" s="5">
        <v>108781478</v>
      </c>
      <c r="AG10" s="5">
        <v>106421903</v>
      </c>
      <c r="AH10" s="5">
        <v>93528594</v>
      </c>
      <c r="AI10" s="5">
        <v>96640984</v>
      </c>
      <c r="AJ10" s="5">
        <v>94255993</v>
      </c>
      <c r="AK10" s="5">
        <v>91958254</v>
      </c>
      <c r="AL10" s="5">
        <v>83338663</v>
      </c>
      <c r="AM10" s="5">
        <v>89778898.400000006</v>
      </c>
      <c r="AN10" s="5">
        <v>89294719.400000006</v>
      </c>
      <c r="AO10" s="5">
        <v>96112675.400000006</v>
      </c>
      <c r="AP10" s="5">
        <v>103528345.40000001</v>
      </c>
      <c r="AQ10" s="5">
        <v>110302592.40000001</v>
      </c>
      <c r="AR10" s="5">
        <v>109697267.40000001</v>
      </c>
      <c r="AS10" s="5">
        <v>118332302.40000001</v>
      </c>
      <c r="AT10" s="5">
        <v>116750455.40000001</v>
      </c>
      <c r="AU10" s="5">
        <v>113416896.40000001</v>
      </c>
      <c r="AV10" s="5">
        <v>107816453.40000001</v>
      </c>
      <c r="AW10" s="5">
        <v>93306491.400000006</v>
      </c>
      <c r="AX10" s="5">
        <v>96922283.400000006</v>
      </c>
    </row>
    <row r="11" spans="1:5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6"/>
      <c r="AX11" s="6"/>
    </row>
    <row r="12" spans="1:52" x14ac:dyDescent="0.25">
      <c r="A12" t="s">
        <v>22</v>
      </c>
      <c r="B12" s="5">
        <v>6015343</v>
      </c>
      <c r="C12" s="5">
        <v>29611954</v>
      </c>
      <c r="D12" s="5">
        <v>35470328</v>
      </c>
      <c r="E12" s="5">
        <v>20937455</v>
      </c>
      <c r="F12" s="5">
        <v>24910993</v>
      </c>
      <c r="G12" s="5">
        <v>23511598</v>
      </c>
      <c r="H12" s="5">
        <v>26401957</v>
      </c>
      <c r="I12" s="5">
        <v>29964875</v>
      </c>
      <c r="J12" s="5">
        <v>35050706</v>
      </c>
      <c r="K12" s="5">
        <v>17213312</v>
      </c>
      <c r="L12" s="5">
        <v>12879970</v>
      </c>
      <c r="M12" s="5">
        <v>7763587</v>
      </c>
      <c r="N12" s="5">
        <v>21120371</v>
      </c>
      <c r="O12" s="5">
        <v>19230346</v>
      </c>
      <c r="P12" s="5">
        <v>21122827</v>
      </c>
      <c r="Q12" s="5">
        <v>22989810</v>
      </c>
      <c r="R12" s="5">
        <v>27060035</v>
      </c>
      <c r="S12" s="5">
        <v>28030704</v>
      </c>
      <c r="T12" s="5">
        <v>31734057</v>
      </c>
      <c r="U12" s="5">
        <v>25872804</v>
      </c>
      <c r="V12" s="5">
        <v>23044616</v>
      </c>
      <c r="W12" s="5">
        <v>21190973</v>
      </c>
      <c r="X12" s="5">
        <v>31130210</v>
      </c>
      <c r="Y12" s="5">
        <v>19495559</v>
      </c>
      <c r="Z12" s="5">
        <v>22924879</v>
      </c>
      <c r="AA12" s="5">
        <v>28895399</v>
      </c>
      <c r="AB12" s="5">
        <v>28570693</v>
      </c>
      <c r="AC12" s="5">
        <v>33166437</v>
      </c>
      <c r="AD12" s="5">
        <v>38867393</v>
      </c>
      <c r="AE12" s="5">
        <v>35629257</v>
      </c>
      <c r="AF12" s="5">
        <v>43335037</v>
      </c>
      <c r="AG12" s="5">
        <v>40866576</v>
      </c>
      <c r="AH12" s="5">
        <v>27863792</v>
      </c>
      <c r="AI12" s="5">
        <v>30867438</v>
      </c>
      <c r="AJ12" s="5">
        <v>28334538</v>
      </c>
      <c r="AK12" s="5">
        <v>25990075</v>
      </c>
      <c r="AL12" s="5">
        <v>17370484</v>
      </c>
      <c r="AM12" s="5">
        <v>23785957</v>
      </c>
      <c r="AN12" s="5">
        <v>23235255</v>
      </c>
      <c r="AO12" s="5">
        <v>29993139</v>
      </c>
      <c r="AP12" s="5">
        <v>37356243</v>
      </c>
      <c r="AQ12" s="5">
        <v>44076322</v>
      </c>
      <c r="AR12" s="5">
        <v>43422902</v>
      </c>
      <c r="AS12" s="5">
        <v>52043324</v>
      </c>
      <c r="AT12" s="5">
        <v>50439940</v>
      </c>
      <c r="AU12" s="5">
        <v>47102731</v>
      </c>
      <c r="AV12" s="5">
        <v>41499541</v>
      </c>
      <c r="AW12" s="5">
        <v>26989579</v>
      </c>
      <c r="AX12" s="5">
        <v>30605371</v>
      </c>
    </row>
    <row r="13" spans="1:52" x14ac:dyDescent="0.25">
      <c r="A13" t="s">
        <v>23</v>
      </c>
      <c r="B13" s="5">
        <v>6500000</v>
      </c>
      <c r="C13" s="5">
        <v>6553445</v>
      </c>
      <c r="D13" s="5">
        <v>6570484</v>
      </c>
      <c r="E13" s="5">
        <v>19519167</v>
      </c>
      <c r="F13" s="5">
        <v>19536295</v>
      </c>
      <c r="G13" s="5">
        <v>19584641</v>
      </c>
      <c r="H13" s="5">
        <v>19629863</v>
      </c>
      <c r="I13" s="5">
        <v>19696897</v>
      </c>
      <c r="J13" s="5">
        <v>19722015</v>
      </c>
      <c r="K13" s="5">
        <v>17646194</v>
      </c>
      <c r="L13" s="5">
        <v>17681248</v>
      </c>
      <c r="M13" s="5">
        <v>17715703</v>
      </c>
      <c r="N13" s="5">
        <v>17749125</v>
      </c>
      <c r="O13" s="5">
        <v>32838244</v>
      </c>
      <c r="P13" s="5">
        <v>32871795</v>
      </c>
      <c r="Q13" s="5">
        <v>38771114</v>
      </c>
      <c r="R13" s="5">
        <v>47635575</v>
      </c>
      <c r="S13" s="5">
        <v>52102531</v>
      </c>
      <c r="T13" s="5">
        <v>55875674</v>
      </c>
      <c r="U13" s="5">
        <v>61015535</v>
      </c>
      <c r="V13" s="5">
        <v>63215882</v>
      </c>
      <c r="W13" s="5">
        <v>64525444</v>
      </c>
      <c r="X13" s="5">
        <v>64618357</v>
      </c>
      <c r="Y13" s="5">
        <v>64709558</v>
      </c>
      <c r="Z13" s="5">
        <v>64803188</v>
      </c>
      <c r="AA13" s="5">
        <v>64901325</v>
      </c>
      <c r="AB13" s="5">
        <v>65019595</v>
      </c>
      <c r="AC13" s="5">
        <v>65110681</v>
      </c>
      <c r="AD13" s="5">
        <v>65211973</v>
      </c>
      <c r="AE13" s="5">
        <v>65322390</v>
      </c>
      <c r="AF13" s="5">
        <v>65446441</v>
      </c>
      <c r="AG13" s="5">
        <v>65555327</v>
      </c>
      <c r="AH13" s="5">
        <v>65664802</v>
      </c>
      <c r="AI13" s="5">
        <v>65773546</v>
      </c>
      <c r="AJ13" s="5">
        <v>65921455</v>
      </c>
      <c r="AK13" s="5">
        <v>65968179</v>
      </c>
      <c r="AL13" s="5">
        <v>65968179</v>
      </c>
      <c r="AM13" s="5">
        <v>65992941</v>
      </c>
      <c r="AN13" s="5">
        <v>66059464</v>
      </c>
      <c r="AO13" s="5">
        <v>66119536</v>
      </c>
      <c r="AP13" s="5">
        <v>66172102</v>
      </c>
      <c r="AQ13" s="5">
        <v>66226270</v>
      </c>
      <c r="AR13" s="5">
        <v>66274365</v>
      </c>
      <c r="AS13" s="5">
        <v>66288978</v>
      </c>
      <c r="AT13" s="5">
        <v>66310515</v>
      </c>
      <c r="AU13" s="5">
        <v>66314165</v>
      </c>
      <c r="AV13" s="5">
        <v>66316912</v>
      </c>
      <c r="AW13" s="5">
        <v>66316912</v>
      </c>
      <c r="AX13" s="5">
        <v>66316912</v>
      </c>
    </row>
    <row r="14" spans="1:52" x14ac:dyDescent="0.25">
      <c r="A14" t="s">
        <v>24</v>
      </c>
      <c r="B14" s="4">
        <f>B10-B12-B13</f>
        <v>0</v>
      </c>
      <c r="C14" s="4">
        <f t="shared" ref="C14:AO14" si="0">C10-C12-C13</f>
        <v>0</v>
      </c>
      <c r="D14" s="4">
        <f t="shared" si="0"/>
        <v>0</v>
      </c>
      <c r="E14" s="4">
        <f t="shared" si="0"/>
        <v>0</v>
      </c>
      <c r="F14" s="4">
        <f t="shared" si="0"/>
        <v>0</v>
      </c>
      <c r="G14" s="4">
        <f t="shared" si="0"/>
        <v>0</v>
      </c>
      <c r="H14" s="4">
        <f t="shared" si="0"/>
        <v>0</v>
      </c>
      <c r="I14" s="4">
        <f t="shared" si="0"/>
        <v>0</v>
      </c>
      <c r="J14" s="4">
        <f t="shared" si="0"/>
        <v>0</v>
      </c>
      <c r="K14" s="4">
        <f t="shared" si="0"/>
        <v>0</v>
      </c>
      <c r="L14" s="4">
        <f t="shared" si="0"/>
        <v>0</v>
      </c>
      <c r="M14" s="4">
        <f t="shared" si="0"/>
        <v>0</v>
      </c>
      <c r="N14" s="4">
        <f t="shared" si="0"/>
        <v>0</v>
      </c>
      <c r="O14" s="4">
        <f t="shared" si="0"/>
        <v>0</v>
      </c>
      <c r="P14" s="4">
        <f t="shared" si="0"/>
        <v>0</v>
      </c>
      <c r="Q14" s="4">
        <f t="shared" si="0"/>
        <v>0</v>
      </c>
      <c r="R14" s="4">
        <f t="shared" si="0"/>
        <v>0</v>
      </c>
      <c r="S14" s="4">
        <f t="shared" si="0"/>
        <v>0</v>
      </c>
      <c r="T14" s="4">
        <f t="shared" si="0"/>
        <v>0</v>
      </c>
      <c r="U14" s="4">
        <f t="shared" si="0"/>
        <v>0</v>
      </c>
      <c r="V14" s="4">
        <f t="shared" si="0"/>
        <v>0</v>
      </c>
      <c r="W14" s="4">
        <f t="shared" si="0"/>
        <v>0</v>
      </c>
      <c r="X14" s="4">
        <f t="shared" si="0"/>
        <v>0</v>
      </c>
      <c r="Y14" s="4">
        <f t="shared" si="0"/>
        <v>0</v>
      </c>
      <c r="Z14" s="4">
        <f t="shared" si="0"/>
        <v>0</v>
      </c>
      <c r="AA14" s="4">
        <f t="shared" si="0"/>
        <v>0</v>
      </c>
      <c r="AB14" s="4">
        <f t="shared" si="0"/>
        <v>0</v>
      </c>
      <c r="AC14" s="4">
        <f t="shared" si="0"/>
        <v>0</v>
      </c>
      <c r="AD14" s="4">
        <f t="shared" si="0"/>
        <v>0</v>
      </c>
      <c r="AE14" s="4">
        <f t="shared" si="0"/>
        <v>0</v>
      </c>
      <c r="AF14" s="4">
        <f t="shared" si="0"/>
        <v>0</v>
      </c>
      <c r="AG14" s="4">
        <f t="shared" si="0"/>
        <v>0</v>
      </c>
      <c r="AH14" s="4">
        <f t="shared" si="0"/>
        <v>0</v>
      </c>
      <c r="AI14" s="4">
        <f t="shared" si="0"/>
        <v>0</v>
      </c>
      <c r="AJ14" s="4">
        <f t="shared" si="0"/>
        <v>0</v>
      </c>
      <c r="AK14" s="4">
        <f t="shared" si="0"/>
        <v>0</v>
      </c>
      <c r="AL14" s="4">
        <f t="shared" si="0"/>
        <v>0</v>
      </c>
      <c r="AM14" s="4">
        <f t="shared" si="0"/>
        <v>0.40000000596046448</v>
      </c>
      <c r="AN14" s="4">
        <f t="shared" si="0"/>
        <v>0.40000000596046448</v>
      </c>
      <c r="AO14" s="4">
        <f t="shared" si="0"/>
        <v>0.40000000596046448</v>
      </c>
      <c r="AP14" s="4">
        <f t="shared" ref="AP14:AX14" si="1">AP10-AP12-AP13</f>
        <v>0.40000000596046448</v>
      </c>
      <c r="AQ14" s="4">
        <f t="shared" si="1"/>
        <v>0.40000000596046448</v>
      </c>
      <c r="AR14" s="4">
        <f t="shared" si="1"/>
        <v>0.40000000596046448</v>
      </c>
      <c r="AS14" s="4">
        <f t="shared" si="1"/>
        <v>0.40000000596046448</v>
      </c>
      <c r="AT14" s="4">
        <f t="shared" si="1"/>
        <v>0.40000000596046448</v>
      </c>
      <c r="AU14" s="4">
        <f t="shared" si="1"/>
        <v>0.40000000596046448</v>
      </c>
      <c r="AV14" s="4">
        <f t="shared" si="1"/>
        <v>0.40000000596046448</v>
      </c>
      <c r="AW14" s="4">
        <f t="shared" si="1"/>
        <v>0.40000000596046448</v>
      </c>
      <c r="AX14" s="4">
        <f t="shared" si="1"/>
        <v>0.40000000596046448</v>
      </c>
    </row>
    <row r="16" spans="1:52" x14ac:dyDescent="0.25">
      <c r="AX16" t="s">
        <v>28</v>
      </c>
      <c r="AY16" t="s">
        <v>27</v>
      </c>
      <c r="AZ16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6</vt:i4>
      </vt:variant>
    </vt:vector>
  </HeadingPairs>
  <TitlesOfParts>
    <vt:vector size="9" baseType="lpstr">
      <vt:lpstr>Analisis de GC</vt:lpstr>
      <vt:lpstr>Cuadratura de Fondos Resumida</vt:lpstr>
      <vt:lpstr>Detalles de Fondos</vt:lpstr>
      <vt:lpstr>Gráfico1</vt:lpstr>
      <vt:lpstr>Gráfico1 (3)</vt:lpstr>
      <vt:lpstr>Gráfico1 (2)</vt:lpstr>
      <vt:lpstr>Gráfico1 (4)</vt:lpstr>
      <vt:lpstr>Saldos</vt:lpstr>
      <vt:lpstr>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 EnginZone</dc:creator>
  <cp:lastModifiedBy>Cristobal EnginZone</cp:lastModifiedBy>
  <dcterms:created xsi:type="dcterms:W3CDTF">2020-12-14T03:13:30Z</dcterms:created>
  <dcterms:modified xsi:type="dcterms:W3CDTF">2020-12-16T01:22:09Z</dcterms:modified>
</cp:coreProperties>
</file>